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480" windowHeight="11640" activeTab="0"/>
  </bookViews>
  <sheets>
    <sheet name="Попова 14" sheetId="1" r:id="rId1"/>
    <sheet name="Попова 20" sheetId="2" r:id="rId2"/>
    <sheet name="Попова 30  2" sheetId="3" r:id="rId3"/>
    <sheet name="Попова 30  3" sheetId="4" r:id="rId4"/>
    <sheet name="Попова 32" sheetId="5" r:id="rId5"/>
    <sheet name="Попова 36" sheetId="6" r:id="rId6"/>
    <sheet name="Попова 28  1  1-30" sheetId="7" r:id="rId7"/>
    <sheet name="Попова 28 1 31-66" sheetId="8" r:id="rId8"/>
    <sheet name="Попова 28 1 67-120" sheetId="9" r:id="rId9"/>
  </sheets>
  <definedNames/>
  <calcPr fullCalcOnLoad="1"/>
</workbook>
</file>

<file path=xl/sharedStrings.xml><?xml version="1.0" encoding="utf-8"?>
<sst xmlns="http://schemas.openxmlformats.org/spreadsheetml/2006/main" count="666" uniqueCount="84">
  <si>
    <t>№ п/п</t>
  </si>
  <si>
    <t xml:space="preserve">Втановлення вузла(вузлів </t>
  </si>
  <si>
    <t>Усього будинок грн.</t>
  </si>
  <si>
    <t>грн./приміщення</t>
  </si>
  <si>
    <t>Планова виробнича собівартість усього, у т.ч.</t>
  </si>
  <si>
    <t>1.1.</t>
  </si>
  <si>
    <t>Прямі матеріальні витрати, усього, у тому числі:</t>
  </si>
  <si>
    <t>1.1.1.</t>
  </si>
  <si>
    <t>Прямі витрати на оплату праці, усього у т.ч.</t>
  </si>
  <si>
    <t>1.2.</t>
  </si>
  <si>
    <t>1.2.1</t>
  </si>
  <si>
    <t>1.3.</t>
  </si>
  <si>
    <t>Інші прямі витрати, усього у т.ч.:</t>
  </si>
  <si>
    <t>1.3.1</t>
  </si>
  <si>
    <t>1.4.</t>
  </si>
  <si>
    <t>Змінні загальновироб-ничі та постійні розподі-ленні витрати усього, у т.ч.:</t>
  </si>
  <si>
    <t>1.4.1</t>
  </si>
  <si>
    <t>2</t>
  </si>
  <si>
    <t>2.1</t>
  </si>
  <si>
    <t>3.1</t>
  </si>
  <si>
    <t>код ряд-ка</t>
  </si>
  <si>
    <t>Інші операційні витрати, усього, у т.ч.:</t>
  </si>
  <si>
    <t>4.1</t>
  </si>
  <si>
    <t>5</t>
  </si>
  <si>
    <t>Фінансові витрати</t>
  </si>
  <si>
    <t>6</t>
  </si>
  <si>
    <t>Усього витрат повної планової собівартості:</t>
  </si>
  <si>
    <t>Плановий прибуток, усього у т.ч.:</t>
  </si>
  <si>
    <t>на здійснення заходів</t>
  </si>
  <si>
    <t>податок на прибуток</t>
  </si>
  <si>
    <t>Усього планових витрат з врахуванням планового прибутку</t>
  </si>
  <si>
    <t>Витрати з розрахунку на місяць</t>
  </si>
  <si>
    <t xml:space="preserve">Кількість приміщень </t>
  </si>
  <si>
    <t>Витрати на збут, у т.ч. (10% від планової виробничої собівартості)</t>
  </si>
  <si>
    <t>7</t>
  </si>
  <si>
    <t>7.1</t>
  </si>
  <si>
    <t>7.2</t>
  </si>
  <si>
    <t>8</t>
  </si>
  <si>
    <t>9</t>
  </si>
  <si>
    <t>10</t>
  </si>
  <si>
    <t>11</t>
  </si>
  <si>
    <t>Внески (з врахуванням на квартал без ПДВ)</t>
  </si>
  <si>
    <t>ПДВ 20%</t>
  </si>
  <si>
    <t>Внески (з врахуванням на квартал з ПДВ)</t>
  </si>
  <si>
    <t>Внески (з врахуванням на місяць з ПДВ)</t>
  </si>
  <si>
    <t>3</t>
  </si>
  <si>
    <t>4</t>
  </si>
  <si>
    <t>Показники</t>
  </si>
  <si>
    <t>Директор</t>
  </si>
  <si>
    <t>Головний бухгалтер</t>
  </si>
  <si>
    <t>Економіст</t>
  </si>
  <si>
    <t>Додаток 2</t>
  </si>
  <si>
    <t>1.1.2.</t>
  </si>
  <si>
    <t>О.С.Душенко</t>
  </si>
  <si>
    <t>А.А.Божук</t>
  </si>
  <si>
    <t>Л.В.Михальчишина</t>
  </si>
  <si>
    <t>Адміністративні витрати усього у тому числі: (10% від планової виробничої собівартості)</t>
  </si>
  <si>
    <t>Додаток  1</t>
  </si>
  <si>
    <t>Розрахунок внесків за встановлення вузла комерційного обліку гарячого водопостачання за адресою: Попова, 20 д.50/40</t>
  </si>
  <si>
    <t>Розрахунок внесків за встановлення вузла комерційного обліку гарячого водопостачання за адресою: Попова, 14 д.50/40</t>
  </si>
  <si>
    <t>Додаток 3</t>
  </si>
  <si>
    <t>Розрахунок внесків за встановлення вузла комерційного обліку гарячого водопостачання за адресою: Попова, 30/2 д.50/40</t>
  </si>
  <si>
    <t>Розрахунок внесків за встановлення вузла комерційного обліку гарячого водопостачання за адресою: Попова, 30/3 д.32/32</t>
  </si>
  <si>
    <t>Додаток 4</t>
  </si>
  <si>
    <t>Додаток 5</t>
  </si>
  <si>
    <t>Розрахунок внесків за встановлення вузла комерційного обліку гарячого водопостачання за адресою: Попова, 32 д.32/32</t>
  </si>
  <si>
    <t>Додаток  6</t>
  </si>
  <si>
    <t>Розрахунок внесків за встановлення вузла комерційного обліку гарячого водопостачання за адресою: Попова, 36 д.50/40</t>
  </si>
  <si>
    <t>Додаток 7</t>
  </si>
  <si>
    <t>Розрахунок внесків за встановлення вузла комерційного обліку гарячого водопостачання за адресою: Попова, 28/1 кв. 1-30 д.40/32</t>
  </si>
  <si>
    <t>Додаток  8</t>
  </si>
  <si>
    <t>Розрахунок внесків за встановлення вузла комерційного обліку гарячого водопостачання за адресою: Попова, 28/1 кв.31-66 д.50/40</t>
  </si>
  <si>
    <t>Додаток 9</t>
  </si>
  <si>
    <t>Розрахунок внесків за встановлення вузла комерційного обліку гарячого водопостачання за адресою: Попова, 28/1 кв.67-120 д.50/40</t>
  </si>
  <si>
    <t>3.2</t>
  </si>
  <si>
    <t>2.2</t>
  </si>
  <si>
    <t>заробітна плата</t>
  </si>
  <si>
    <t>відрахування на соціальні заходи</t>
  </si>
  <si>
    <t>1.2.2</t>
  </si>
  <si>
    <t>устаткування</t>
  </si>
  <si>
    <t>матеріали, вироби та конструкції</t>
  </si>
  <si>
    <t>інші витрати загальновиробничого призначення</t>
  </si>
  <si>
    <t>1.4.2</t>
  </si>
  <si>
    <t>1.4.3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</si>
</sst>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₴_-;\-* #,##0_₴_-;_-* &quot;-&quot;_₴_-;_-@_-"/>
    <numFmt numFmtId="165" formatCode="_-* #,##0.00_₴_-;\-* #,##0.00_₴_-;_-* &quot;-&quot;??_₴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6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wrapText="1"/>
    </xf>
    <xf numFmtId="165" fontId="48" fillId="0" borderId="10" xfId="58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49" fontId="49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wrapText="1"/>
    </xf>
    <xf numFmtId="0" fontId="49" fillId="0" borderId="10" xfId="0" applyNumberFormat="1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 wrapText="1"/>
    </xf>
    <xf numFmtId="49" fontId="49" fillId="0" borderId="10" xfId="0" applyNumberFormat="1" applyFont="1" applyBorder="1" applyAlignment="1">
      <alignment horizontal="left" vertical="center"/>
    </xf>
    <xf numFmtId="0" fontId="50" fillId="0" borderId="12" xfId="0" applyFont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/>
    </xf>
    <xf numFmtId="165" fontId="48" fillId="0" borderId="10" xfId="0" applyNumberFormat="1" applyFont="1" applyFill="1" applyBorder="1" applyAlignment="1">
      <alignment horizontal="center" vertical="center"/>
    </xf>
    <xf numFmtId="165" fontId="48" fillId="0" borderId="10" xfId="58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/>
    </xf>
    <xf numFmtId="164" fontId="49" fillId="0" borderId="10" xfId="58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165" fontId="49" fillId="0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right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/>
    </xf>
    <xf numFmtId="165" fontId="13" fillId="0" borderId="10" xfId="0" applyNumberFormat="1" applyFont="1" applyFill="1" applyBorder="1" applyAlignment="1">
      <alignment horizontal="center" vertical="center"/>
    </xf>
    <xf numFmtId="165" fontId="13" fillId="0" borderId="10" xfId="58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165" fontId="11" fillId="0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5" fillId="0" borderId="0" xfId="0" applyFont="1" applyAlignment="1">
      <alignment horizontal="right"/>
    </xf>
    <xf numFmtId="165" fontId="48" fillId="0" borderId="10" xfId="58" applyFont="1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65" fontId="13" fillId="0" borderId="10" xfId="58" applyFont="1" applyBorder="1" applyAlignment="1">
      <alignment horizontal="center" vertical="center"/>
    </xf>
    <xf numFmtId="165" fontId="0" fillId="0" borderId="0" xfId="0" applyNumberFormat="1" applyAlignment="1">
      <alignment/>
    </xf>
    <xf numFmtId="164" fontId="13" fillId="0" borderId="10" xfId="58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10.140625" style="0" bestFit="1" customWidth="1"/>
    <col min="2" max="2" width="49.8515625" style="0" customWidth="1"/>
    <col min="4" max="4" width="16.57421875" style="0" customWidth="1"/>
    <col min="5" max="5" width="22.7109375" style="0" customWidth="1"/>
    <col min="6" max="6" width="15.8515625" style="0" customWidth="1"/>
    <col min="7" max="7" width="17.00390625" style="0" customWidth="1"/>
  </cols>
  <sheetData>
    <row r="1" ht="15">
      <c r="E1" s="25" t="s">
        <v>57</v>
      </c>
    </row>
    <row r="2" spans="1:5" ht="57" customHeight="1">
      <c r="A2" s="72" t="s">
        <v>59</v>
      </c>
      <c r="B2" s="72"/>
      <c r="C2" s="72"/>
      <c r="D2" s="72"/>
      <c r="E2" s="72"/>
    </row>
    <row r="3" spans="1:5" ht="15.75">
      <c r="A3" s="73" t="s">
        <v>0</v>
      </c>
      <c r="B3" s="73" t="s">
        <v>47</v>
      </c>
      <c r="C3" s="74" t="s">
        <v>20</v>
      </c>
      <c r="D3" s="75" t="s">
        <v>1</v>
      </c>
      <c r="E3" s="76"/>
    </row>
    <row r="4" spans="1:5" ht="31.5">
      <c r="A4" s="73"/>
      <c r="B4" s="73"/>
      <c r="C4" s="74"/>
      <c r="D4" s="4" t="s">
        <v>2</v>
      </c>
      <c r="E4" s="27" t="s">
        <v>3</v>
      </c>
    </row>
    <row r="5" spans="1:5" ht="1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8" customHeight="1">
      <c r="A6" s="2">
        <v>1</v>
      </c>
      <c r="B6" s="10" t="s">
        <v>4</v>
      </c>
      <c r="C6" s="14">
        <v>1</v>
      </c>
      <c r="D6" s="2">
        <f>D7+D10+D15</f>
        <v>15317</v>
      </c>
      <c r="E6" s="59">
        <f>D6/75</f>
        <v>204.22666666666666</v>
      </c>
    </row>
    <row r="7" spans="1:5" ht="21" customHeight="1">
      <c r="A7" s="11" t="s">
        <v>5</v>
      </c>
      <c r="B7" s="12" t="s">
        <v>6</v>
      </c>
      <c r="C7" s="14">
        <v>2</v>
      </c>
      <c r="D7" s="26">
        <f>D8+D9</f>
        <v>11869</v>
      </c>
      <c r="E7" s="59">
        <f>D7/75</f>
        <v>158.25333333333333</v>
      </c>
    </row>
    <row r="8" spans="1:5" ht="15.75">
      <c r="A8" s="11" t="s">
        <v>7</v>
      </c>
      <c r="B8" s="9" t="s">
        <v>79</v>
      </c>
      <c r="C8" s="14">
        <v>3</v>
      </c>
      <c r="D8" s="26">
        <v>7747</v>
      </c>
      <c r="E8" s="59">
        <f>D8/75</f>
        <v>103.29333333333334</v>
      </c>
    </row>
    <row r="9" spans="1:5" ht="15.75">
      <c r="A9" s="11" t="s">
        <v>52</v>
      </c>
      <c r="B9" s="9" t="s">
        <v>80</v>
      </c>
      <c r="C9" s="30">
        <v>4</v>
      </c>
      <c r="D9" s="26">
        <v>4122</v>
      </c>
      <c r="E9" s="59">
        <f aca="true" t="shared" si="0" ref="E9:E31">D9/75</f>
        <v>54.96</v>
      </c>
    </row>
    <row r="10" spans="1:5" ht="31.5" customHeight="1">
      <c r="A10" s="11" t="s">
        <v>9</v>
      </c>
      <c r="B10" s="12" t="s">
        <v>8</v>
      </c>
      <c r="C10" s="30">
        <v>5</v>
      </c>
      <c r="D10" s="26">
        <f>D11+D12</f>
        <v>2621</v>
      </c>
      <c r="E10" s="59">
        <f>D10/75</f>
        <v>34.946666666666665</v>
      </c>
    </row>
    <row r="11" spans="1:5" ht="18" customHeight="1">
      <c r="A11" s="13" t="s">
        <v>10</v>
      </c>
      <c r="B11" s="12" t="s">
        <v>76</v>
      </c>
      <c r="C11" s="14">
        <v>6</v>
      </c>
      <c r="D11" s="66">
        <v>2148</v>
      </c>
      <c r="E11" s="59">
        <f>D11/75</f>
        <v>28.64</v>
      </c>
    </row>
    <row r="12" spans="1:5" ht="15.75">
      <c r="A12" s="13" t="s">
        <v>78</v>
      </c>
      <c r="B12" s="9" t="s">
        <v>77</v>
      </c>
      <c r="C12" s="14">
        <v>7</v>
      </c>
      <c r="D12" s="26">
        <v>473</v>
      </c>
      <c r="E12" s="5">
        <f t="shared" si="0"/>
        <v>6.306666666666667</v>
      </c>
    </row>
    <row r="13" spans="1:5" ht="26.25" customHeight="1">
      <c r="A13" s="13" t="s">
        <v>11</v>
      </c>
      <c r="B13" s="12" t="s">
        <v>12</v>
      </c>
      <c r="C13" s="14">
        <v>8</v>
      </c>
      <c r="D13" s="26"/>
      <c r="E13" s="5">
        <f t="shared" si="0"/>
        <v>0</v>
      </c>
    </row>
    <row r="14" spans="1:5" ht="15.75">
      <c r="A14" s="13" t="s">
        <v>13</v>
      </c>
      <c r="B14" s="9"/>
      <c r="C14" s="30">
        <v>9</v>
      </c>
      <c r="D14" s="26"/>
      <c r="E14" s="5">
        <f t="shared" si="0"/>
        <v>0</v>
      </c>
    </row>
    <row r="15" spans="1:5" ht="39.75" customHeight="1">
      <c r="A15" s="13" t="s">
        <v>14</v>
      </c>
      <c r="B15" s="12" t="s">
        <v>15</v>
      </c>
      <c r="C15" s="30">
        <v>10</v>
      </c>
      <c r="D15" s="26">
        <f>D16+D17+D18</f>
        <v>827</v>
      </c>
      <c r="E15" s="5">
        <f t="shared" si="0"/>
        <v>11.026666666666667</v>
      </c>
    </row>
    <row r="16" spans="1:5" ht="19.5" customHeight="1">
      <c r="A16" s="13" t="s">
        <v>16</v>
      </c>
      <c r="B16" s="12" t="s">
        <v>76</v>
      </c>
      <c r="C16" s="14">
        <v>11</v>
      </c>
      <c r="D16" s="66">
        <v>360</v>
      </c>
      <c r="E16" s="5">
        <f>D16/75</f>
        <v>4.8</v>
      </c>
    </row>
    <row r="17" spans="1:5" ht="19.5" customHeight="1">
      <c r="A17" s="13" t="s">
        <v>82</v>
      </c>
      <c r="B17" s="9" t="s">
        <v>77</v>
      </c>
      <c r="C17" s="14">
        <v>12</v>
      </c>
      <c r="D17" s="66">
        <v>79</v>
      </c>
      <c r="E17" s="5">
        <f>D17/75</f>
        <v>1.0533333333333332</v>
      </c>
    </row>
    <row r="18" spans="1:5" ht="19.5" customHeight="1">
      <c r="A18" s="13" t="s">
        <v>83</v>
      </c>
      <c r="B18" s="9" t="s">
        <v>81</v>
      </c>
      <c r="C18" s="14">
        <v>13</v>
      </c>
      <c r="D18" s="26">
        <v>388</v>
      </c>
      <c r="E18" s="5">
        <f t="shared" si="0"/>
        <v>5.173333333333333</v>
      </c>
    </row>
    <row r="19" spans="1:6" ht="54" customHeight="1">
      <c r="A19" s="8" t="s">
        <v>17</v>
      </c>
      <c r="B19" s="10" t="s">
        <v>56</v>
      </c>
      <c r="C19" s="30">
        <v>14</v>
      </c>
      <c r="D19" s="2">
        <f>D20+D21</f>
        <v>1531.7</v>
      </c>
      <c r="E19" s="5">
        <f t="shared" si="0"/>
        <v>20.422666666666668</v>
      </c>
      <c r="F19" s="67"/>
    </row>
    <row r="20" spans="1:6" ht="18" customHeight="1">
      <c r="A20" s="13" t="s">
        <v>18</v>
      </c>
      <c r="B20" s="12" t="s">
        <v>76</v>
      </c>
      <c r="C20" s="30">
        <v>15</v>
      </c>
      <c r="D20" s="66">
        <v>1255.49</v>
      </c>
      <c r="E20" s="5">
        <f>D20/75</f>
        <v>16.739866666666668</v>
      </c>
      <c r="F20" s="67"/>
    </row>
    <row r="21" spans="1:5" ht="18" customHeight="1">
      <c r="A21" s="13" t="s">
        <v>75</v>
      </c>
      <c r="B21" s="9" t="s">
        <v>77</v>
      </c>
      <c r="C21" s="14">
        <v>16</v>
      </c>
      <c r="D21" s="26">
        <v>276.21</v>
      </c>
      <c r="E21" s="5">
        <f t="shared" si="0"/>
        <v>3.6828</v>
      </c>
    </row>
    <row r="22" spans="1:6" ht="49.5" customHeight="1">
      <c r="A22" s="8" t="s">
        <v>45</v>
      </c>
      <c r="B22" s="10" t="s">
        <v>33</v>
      </c>
      <c r="C22" s="14">
        <v>17</v>
      </c>
      <c r="D22" s="2">
        <f>D23+D24</f>
        <v>1531.7</v>
      </c>
      <c r="E22" s="5">
        <f>D22/75</f>
        <v>20.422666666666668</v>
      </c>
      <c r="F22" s="67"/>
    </row>
    <row r="23" spans="1:6" ht="18" customHeight="1">
      <c r="A23" s="13" t="s">
        <v>19</v>
      </c>
      <c r="B23" s="12" t="s">
        <v>76</v>
      </c>
      <c r="C23" s="14">
        <v>18</v>
      </c>
      <c r="D23" s="66">
        <v>1255.49</v>
      </c>
      <c r="E23" s="5">
        <f>D23/75</f>
        <v>16.739866666666668</v>
      </c>
      <c r="F23" s="67"/>
    </row>
    <row r="24" spans="1:6" ht="18" customHeight="1">
      <c r="A24" s="13" t="s">
        <v>74</v>
      </c>
      <c r="B24" s="9" t="s">
        <v>77</v>
      </c>
      <c r="C24" s="30">
        <v>19</v>
      </c>
      <c r="D24" s="26">
        <v>276.21</v>
      </c>
      <c r="E24" s="5">
        <f t="shared" si="0"/>
        <v>3.6828</v>
      </c>
      <c r="F24" s="67"/>
    </row>
    <row r="25" spans="1:5" ht="34.5" customHeight="1">
      <c r="A25" s="8" t="s">
        <v>46</v>
      </c>
      <c r="B25" s="10" t="s">
        <v>21</v>
      </c>
      <c r="C25" s="30">
        <v>20</v>
      </c>
      <c r="D25" s="2"/>
      <c r="E25" s="5">
        <f t="shared" si="0"/>
        <v>0</v>
      </c>
    </row>
    <row r="26" spans="1:5" ht="15.75">
      <c r="A26" s="13" t="s">
        <v>22</v>
      </c>
      <c r="B26" s="9"/>
      <c r="C26" s="14">
        <v>21</v>
      </c>
      <c r="D26" s="26"/>
      <c r="E26" s="5">
        <f t="shared" si="0"/>
        <v>0</v>
      </c>
    </row>
    <row r="27" spans="1:5" ht="15.75">
      <c r="A27" s="8" t="s">
        <v>23</v>
      </c>
      <c r="B27" s="6" t="s">
        <v>24</v>
      </c>
      <c r="C27" s="14">
        <v>22</v>
      </c>
      <c r="D27" s="2"/>
      <c r="E27" s="5">
        <f t="shared" si="0"/>
        <v>0</v>
      </c>
    </row>
    <row r="28" spans="1:5" ht="35.25" customHeight="1">
      <c r="A28" s="8" t="s">
        <v>25</v>
      </c>
      <c r="B28" s="10" t="s">
        <v>26</v>
      </c>
      <c r="C28" s="14">
        <v>23</v>
      </c>
      <c r="D28" s="2"/>
      <c r="E28" s="5">
        <f t="shared" si="0"/>
        <v>0</v>
      </c>
    </row>
    <row r="29" spans="1:5" ht="27.75" customHeight="1">
      <c r="A29" s="7" t="s">
        <v>34</v>
      </c>
      <c r="B29" s="12" t="s">
        <v>27</v>
      </c>
      <c r="C29" s="30">
        <v>24</v>
      </c>
      <c r="D29" s="26"/>
      <c r="E29" s="5">
        <f t="shared" si="0"/>
        <v>0</v>
      </c>
    </row>
    <row r="30" spans="1:5" ht="15.75">
      <c r="A30" s="13" t="s">
        <v>35</v>
      </c>
      <c r="B30" s="9" t="s">
        <v>28</v>
      </c>
      <c r="C30" s="30">
        <v>25</v>
      </c>
      <c r="D30" s="26"/>
      <c r="E30" s="5">
        <f t="shared" si="0"/>
        <v>0</v>
      </c>
    </row>
    <row r="31" spans="1:5" ht="15.75">
      <c r="A31" s="13" t="s">
        <v>36</v>
      </c>
      <c r="B31" s="9" t="s">
        <v>29</v>
      </c>
      <c r="C31" s="14">
        <v>26</v>
      </c>
      <c r="D31" s="26"/>
      <c r="E31" s="5">
        <f t="shared" si="0"/>
        <v>0</v>
      </c>
    </row>
    <row r="32" spans="1:6" ht="49.5" customHeight="1">
      <c r="A32" s="15" t="s">
        <v>37</v>
      </c>
      <c r="B32" s="16" t="s">
        <v>30</v>
      </c>
      <c r="C32" s="14">
        <v>27</v>
      </c>
      <c r="D32" s="17">
        <f>D6+D19+D22</f>
        <v>18380.4</v>
      </c>
      <c r="E32" s="18">
        <f>D32/D34</f>
        <v>245.07200000000003</v>
      </c>
      <c r="F32" s="67"/>
    </row>
    <row r="33" spans="1:5" ht="38.25" customHeight="1">
      <c r="A33" s="15" t="s">
        <v>38</v>
      </c>
      <c r="B33" s="16" t="s">
        <v>31</v>
      </c>
      <c r="C33" s="14">
        <v>28</v>
      </c>
      <c r="D33" s="19">
        <f>D32/60</f>
        <v>306.34000000000003</v>
      </c>
      <c r="E33" s="19">
        <f>D33/D34</f>
        <v>4.084533333333334</v>
      </c>
    </row>
    <row r="34" spans="1:5" ht="15.75">
      <c r="A34" s="15" t="s">
        <v>39</v>
      </c>
      <c r="B34" s="20" t="s">
        <v>32</v>
      </c>
      <c r="C34" s="30">
        <v>29</v>
      </c>
      <c r="D34" s="21">
        <v>75</v>
      </c>
      <c r="E34" s="22">
        <v>1</v>
      </c>
    </row>
    <row r="35" spans="1:5" ht="32.25" customHeight="1">
      <c r="A35" s="15" t="s">
        <v>40</v>
      </c>
      <c r="B35" s="16" t="s">
        <v>41</v>
      </c>
      <c r="C35" s="30">
        <v>30</v>
      </c>
      <c r="D35" s="18">
        <f>D33*3</f>
        <v>919.0200000000001</v>
      </c>
      <c r="E35" s="19">
        <f>D35/D34</f>
        <v>12.2536</v>
      </c>
    </row>
    <row r="36" spans="1:5" ht="15.75">
      <c r="A36" s="17">
        <v>12</v>
      </c>
      <c r="B36" s="23" t="s">
        <v>42</v>
      </c>
      <c r="C36" s="14">
        <v>31</v>
      </c>
      <c r="D36" s="24">
        <f>D35*20%</f>
        <v>183.80400000000003</v>
      </c>
      <c r="E36" s="24">
        <f>E35*20%</f>
        <v>2.4507200000000005</v>
      </c>
    </row>
    <row r="37" spans="1:5" ht="30" customHeight="1">
      <c r="A37" s="17">
        <v>13</v>
      </c>
      <c r="B37" s="16" t="s">
        <v>43</v>
      </c>
      <c r="C37" s="14">
        <v>32</v>
      </c>
      <c r="D37" s="18">
        <f>D35+D36</f>
        <v>1102.824</v>
      </c>
      <c r="E37" s="18">
        <f>E35+E36</f>
        <v>14.704320000000001</v>
      </c>
    </row>
    <row r="38" spans="1:5" ht="36" customHeight="1">
      <c r="A38" s="17">
        <v>14</v>
      </c>
      <c r="B38" s="16" t="s">
        <v>44</v>
      </c>
      <c r="C38" s="14">
        <v>33</v>
      </c>
      <c r="D38" s="18">
        <f>D37/3</f>
        <v>367.608</v>
      </c>
      <c r="E38" s="18">
        <f>E37/3</f>
        <v>4.90144</v>
      </c>
    </row>
    <row r="40" spans="2:5" ht="15.75">
      <c r="B40" s="28" t="s">
        <v>48</v>
      </c>
      <c r="C40" s="29"/>
      <c r="D40" s="29"/>
      <c r="E40" s="29" t="s">
        <v>53</v>
      </c>
    </row>
    <row r="41" spans="2:5" ht="15.75">
      <c r="B41" s="29"/>
      <c r="C41" s="29"/>
      <c r="D41" s="29"/>
      <c r="E41" s="29"/>
    </row>
    <row r="42" spans="2:5" ht="15.75">
      <c r="B42" s="28" t="s">
        <v>49</v>
      </c>
      <c r="C42" s="29"/>
      <c r="D42" s="29"/>
      <c r="E42" s="29" t="s">
        <v>54</v>
      </c>
    </row>
    <row r="43" spans="2:5" ht="15.75">
      <c r="B43" s="29"/>
      <c r="C43" s="29"/>
      <c r="D43" s="29"/>
      <c r="E43" s="29"/>
    </row>
    <row r="44" spans="2:5" ht="15.75">
      <c r="B44" s="29" t="s">
        <v>50</v>
      </c>
      <c r="C44" s="29"/>
      <c r="D44" s="29"/>
      <c r="E44" s="29" t="s">
        <v>55</v>
      </c>
    </row>
    <row r="45" spans="2:5" ht="15.75">
      <c r="B45" s="29"/>
      <c r="C45" s="29"/>
      <c r="D45" s="29"/>
      <c r="E45" s="29"/>
    </row>
  </sheetData>
  <sheetProtection/>
  <mergeCells count="5">
    <mergeCell ref="A2:E2"/>
    <mergeCell ref="A3:A4"/>
    <mergeCell ref="B3:B4"/>
    <mergeCell ref="C3:C4"/>
    <mergeCell ref="D3:E3"/>
  </mergeCells>
  <printOptions/>
  <pageMargins left="0.7" right="0.7" top="0.75" bottom="0.75" header="0.3" footer="0.3"/>
  <pageSetup fitToHeight="1" fitToWidth="1" horizontalDpi="600" verticalDpi="600" orientation="portrait" paperSize="9" scale="61" r:id="rId1"/>
  <ignoredErrors>
    <ignoredError sqref="A1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A6" sqref="A6:E44"/>
    </sheetView>
  </sheetViews>
  <sheetFormatPr defaultColWidth="9.140625" defaultRowHeight="15"/>
  <cols>
    <col min="1" max="1" width="6.7109375" style="0" customWidth="1"/>
    <col min="2" max="2" width="48.421875" style="0" customWidth="1"/>
    <col min="3" max="3" width="6.28125" style="0" customWidth="1"/>
    <col min="4" max="4" width="17.140625" style="0" customWidth="1"/>
    <col min="5" max="5" width="21.57421875" style="0" customWidth="1"/>
  </cols>
  <sheetData>
    <row r="1" spans="1:5" ht="15">
      <c r="A1" s="31"/>
      <c r="B1" s="31"/>
      <c r="C1" s="31"/>
      <c r="D1" s="31"/>
      <c r="E1" s="58" t="s">
        <v>51</v>
      </c>
    </row>
    <row r="2" spans="1:5" ht="55.5" customHeight="1">
      <c r="A2" s="77" t="s">
        <v>58</v>
      </c>
      <c r="B2" s="77"/>
      <c r="C2" s="77"/>
      <c r="D2" s="77"/>
      <c r="E2" s="77"/>
    </row>
    <row r="3" spans="1:5" ht="24.75" customHeight="1">
      <c r="A3" s="78" t="s">
        <v>0</v>
      </c>
      <c r="B3" s="78" t="s">
        <v>47</v>
      </c>
      <c r="C3" s="79" t="s">
        <v>20</v>
      </c>
      <c r="D3" s="80" t="s">
        <v>1</v>
      </c>
      <c r="E3" s="81"/>
    </row>
    <row r="4" spans="1:5" ht="34.5" customHeight="1">
      <c r="A4" s="78"/>
      <c r="B4" s="78"/>
      <c r="C4" s="79"/>
      <c r="D4" s="32" t="s">
        <v>2</v>
      </c>
      <c r="E4" s="33" t="s">
        <v>3</v>
      </c>
    </row>
    <row r="5" spans="1:5" ht="15">
      <c r="A5" s="34">
        <v>1</v>
      </c>
      <c r="B5" s="34">
        <v>2</v>
      </c>
      <c r="C5" s="35">
        <v>3</v>
      </c>
      <c r="D5" s="35">
        <v>4</v>
      </c>
      <c r="E5" s="35">
        <v>5</v>
      </c>
    </row>
    <row r="6" spans="1:5" ht="36.75" customHeight="1">
      <c r="A6" s="36">
        <v>1</v>
      </c>
      <c r="B6" s="37" t="s">
        <v>4</v>
      </c>
      <c r="C6" s="30">
        <v>1</v>
      </c>
      <c r="D6" s="36">
        <f>D7+D10+D15</f>
        <v>15584</v>
      </c>
      <c r="E6" s="63">
        <f>D6/72</f>
        <v>216.44444444444446</v>
      </c>
    </row>
    <row r="7" spans="1:5" ht="15.75">
      <c r="A7" s="38" t="s">
        <v>5</v>
      </c>
      <c r="B7" s="39" t="s">
        <v>6</v>
      </c>
      <c r="C7" s="30">
        <v>2</v>
      </c>
      <c r="D7" s="40">
        <f>D8+D9</f>
        <v>12021</v>
      </c>
      <c r="E7" s="63">
        <f aca="true" t="shared" si="0" ref="E7:E31">D7/72</f>
        <v>166.95833333333334</v>
      </c>
    </row>
    <row r="8" spans="1:5" ht="15.75">
      <c r="A8" s="38" t="s">
        <v>7</v>
      </c>
      <c r="B8" s="9" t="s">
        <v>79</v>
      </c>
      <c r="C8" s="30">
        <v>3</v>
      </c>
      <c r="D8" s="40">
        <v>7747</v>
      </c>
      <c r="E8" s="63">
        <f t="shared" si="0"/>
        <v>107.59722222222223</v>
      </c>
    </row>
    <row r="9" spans="1:5" ht="15.75">
      <c r="A9" s="38" t="s">
        <v>52</v>
      </c>
      <c r="B9" s="9" t="s">
        <v>80</v>
      </c>
      <c r="C9" s="30">
        <v>4</v>
      </c>
      <c r="D9" s="40">
        <v>4274</v>
      </c>
      <c r="E9" s="63">
        <f t="shared" si="0"/>
        <v>59.361111111111114</v>
      </c>
    </row>
    <row r="10" spans="1:5" ht="15.75">
      <c r="A10" s="38" t="s">
        <v>9</v>
      </c>
      <c r="B10" s="39" t="s">
        <v>8</v>
      </c>
      <c r="C10" s="30">
        <v>5</v>
      </c>
      <c r="D10" s="40">
        <f>D11+D12</f>
        <v>2710</v>
      </c>
      <c r="E10" s="63">
        <f t="shared" si="0"/>
        <v>37.638888888888886</v>
      </c>
    </row>
    <row r="11" spans="1:5" ht="15.75">
      <c r="A11" s="42" t="s">
        <v>10</v>
      </c>
      <c r="B11" s="12" t="s">
        <v>76</v>
      </c>
      <c r="C11" s="30">
        <v>6</v>
      </c>
      <c r="D11" s="68">
        <v>2221</v>
      </c>
      <c r="E11" s="63">
        <f t="shared" si="0"/>
        <v>30.84722222222222</v>
      </c>
    </row>
    <row r="12" spans="1:5" ht="15.75">
      <c r="A12" s="42" t="s">
        <v>78</v>
      </c>
      <c r="B12" s="9" t="s">
        <v>77</v>
      </c>
      <c r="C12" s="30">
        <v>7</v>
      </c>
      <c r="D12" s="40">
        <v>489</v>
      </c>
      <c r="E12" s="63">
        <f t="shared" si="0"/>
        <v>6.791666666666667</v>
      </c>
    </row>
    <row r="13" spans="1:5" ht="15.75">
      <c r="A13" s="42" t="s">
        <v>11</v>
      </c>
      <c r="B13" s="39" t="s">
        <v>12</v>
      </c>
      <c r="C13" s="30">
        <v>8</v>
      </c>
      <c r="D13" s="40"/>
      <c r="E13" s="63">
        <f t="shared" si="0"/>
        <v>0</v>
      </c>
    </row>
    <row r="14" spans="1:5" ht="15.75">
      <c r="A14" s="42" t="s">
        <v>13</v>
      </c>
      <c r="B14" s="41"/>
      <c r="C14" s="30">
        <v>9</v>
      </c>
      <c r="D14" s="40"/>
      <c r="E14" s="63">
        <f t="shared" si="0"/>
        <v>0</v>
      </c>
    </row>
    <row r="15" spans="1:5" ht="31.5">
      <c r="A15" s="42" t="s">
        <v>14</v>
      </c>
      <c r="B15" s="39" t="s">
        <v>15</v>
      </c>
      <c r="C15" s="30">
        <v>10</v>
      </c>
      <c r="D15" s="40">
        <v>853</v>
      </c>
      <c r="E15" s="63">
        <f>D15/72</f>
        <v>11.847222222222221</v>
      </c>
    </row>
    <row r="16" spans="1:5" ht="15.75">
      <c r="A16" s="13" t="s">
        <v>16</v>
      </c>
      <c r="B16" s="12" t="s">
        <v>76</v>
      </c>
      <c r="C16" s="30">
        <v>11</v>
      </c>
      <c r="D16" s="68">
        <v>375</v>
      </c>
      <c r="E16" s="63">
        <f t="shared" si="0"/>
        <v>5.208333333333333</v>
      </c>
    </row>
    <row r="17" spans="1:5" ht="15.75">
      <c r="A17" s="13" t="s">
        <v>82</v>
      </c>
      <c r="B17" s="9" t="s">
        <v>77</v>
      </c>
      <c r="C17" s="30">
        <v>12</v>
      </c>
      <c r="D17" s="68">
        <v>85</v>
      </c>
      <c r="E17" s="63">
        <f t="shared" si="0"/>
        <v>1.1805555555555556</v>
      </c>
    </row>
    <row r="18" spans="1:5" ht="15.75">
      <c r="A18" s="13" t="s">
        <v>83</v>
      </c>
      <c r="B18" s="9" t="s">
        <v>81</v>
      </c>
      <c r="C18" s="30">
        <v>13</v>
      </c>
      <c r="D18" s="40">
        <v>393</v>
      </c>
      <c r="E18" s="63">
        <f t="shared" si="0"/>
        <v>5.458333333333333</v>
      </c>
    </row>
    <row r="19" spans="1:5" ht="47.25">
      <c r="A19" s="43" t="s">
        <v>17</v>
      </c>
      <c r="B19" s="37" t="s">
        <v>56</v>
      </c>
      <c r="C19" s="30">
        <v>14</v>
      </c>
      <c r="D19" s="36">
        <f>D20+D21</f>
        <v>1558.4</v>
      </c>
      <c r="E19" s="63">
        <f t="shared" si="0"/>
        <v>21.644444444444446</v>
      </c>
    </row>
    <row r="20" spans="1:5" ht="15.75">
      <c r="A20" s="13" t="s">
        <v>18</v>
      </c>
      <c r="B20" s="12" t="s">
        <v>76</v>
      </c>
      <c r="C20" s="30">
        <v>15</v>
      </c>
      <c r="D20" s="36">
        <v>1277.38</v>
      </c>
      <c r="E20" s="63">
        <f t="shared" si="0"/>
        <v>17.741388888888892</v>
      </c>
    </row>
    <row r="21" spans="1:5" ht="15.75">
      <c r="A21" s="13" t="s">
        <v>75</v>
      </c>
      <c r="B21" s="9" t="s">
        <v>77</v>
      </c>
      <c r="C21" s="30">
        <v>16</v>
      </c>
      <c r="D21" s="40">
        <v>281.02</v>
      </c>
      <c r="E21" s="63">
        <f t="shared" si="0"/>
        <v>3.9030555555555555</v>
      </c>
    </row>
    <row r="22" spans="1:5" ht="31.5">
      <c r="A22" s="43" t="s">
        <v>45</v>
      </c>
      <c r="B22" s="37" t="s">
        <v>33</v>
      </c>
      <c r="C22" s="30">
        <v>17</v>
      </c>
      <c r="D22" s="36">
        <v>1558.4</v>
      </c>
      <c r="E22" s="63">
        <f t="shared" si="0"/>
        <v>21.644444444444446</v>
      </c>
    </row>
    <row r="23" spans="1:5" ht="15.75">
      <c r="A23" s="13" t="s">
        <v>19</v>
      </c>
      <c r="B23" s="12" t="s">
        <v>76</v>
      </c>
      <c r="C23" s="30">
        <v>18</v>
      </c>
      <c r="D23" s="36">
        <v>1277.38</v>
      </c>
      <c r="E23" s="63">
        <f t="shared" si="0"/>
        <v>17.741388888888892</v>
      </c>
    </row>
    <row r="24" spans="1:5" ht="15.75">
      <c r="A24" s="13" t="s">
        <v>74</v>
      </c>
      <c r="B24" s="9" t="s">
        <v>77</v>
      </c>
      <c r="C24" s="30">
        <v>19</v>
      </c>
      <c r="D24" s="40">
        <v>281.02</v>
      </c>
      <c r="E24" s="63">
        <f t="shared" si="0"/>
        <v>3.9030555555555555</v>
      </c>
    </row>
    <row r="25" spans="1:5" ht="15.75">
      <c r="A25" s="43" t="s">
        <v>46</v>
      </c>
      <c r="B25" s="37" t="s">
        <v>21</v>
      </c>
      <c r="C25" s="30">
        <v>20</v>
      </c>
      <c r="D25" s="36"/>
      <c r="E25" s="63">
        <f t="shared" si="0"/>
        <v>0</v>
      </c>
    </row>
    <row r="26" spans="1:5" ht="15.75">
      <c r="A26" s="42" t="s">
        <v>22</v>
      </c>
      <c r="B26" s="41"/>
      <c r="C26" s="30">
        <v>21</v>
      </c>
      <c r="D26" s="40"/>
      <c r="E26" s="63">
        <f t="shared" si="0"/>
        <v>0</v>
      </c>
    </row>
    <row r="27" spans="1:5" ht="15.75">
      <c r="A27" s="43" t="s">
        <v>23</v>
      </c>
      <c r="B27" s="44" t="s">
        <v>24</v>
      </c>
      <c r="C27" s="30">
        <v>22</v>
      </c>
      <c r="D27" s="36"/>
      <c r="E27" s="63">
        <f t="shared" si="0"/>
        <v>0</v>
      </c>
    </row>
    <row r="28" spans="1:5" ht="15.75">
      <c r="A28" s="43" t="s">
        <v>25</v>
      </c>
      <c r="B28" s="37" t="s">
        <v>26</v>
      </c>
      <c r="C28" s="30">
        <v>23</v>
      </c>
      <c r="D28" s="36"/>
      <c r="E28" s="63">
        <f t="shared" si="0"/>
        <v>0</v>
      </c>
    </row>
    <row r="29" spans="1:5" ht="15.75">
      <c r="A29" s="45" t="s">
        <v>34</v>
      </c>
      <c r="B29" s="39" t="s">
        <v>27</v>
      </c>
      <c r="C29" s="30">
        <v>24</v>
      </c>
      <c r="D29" s="40"/>
      <c r="E29" s="63">
        <f t="shared" si="0"/>
        <v>0</v>
      </c>
    </row>
    <row r="30" spans="1:5" ht="15.75">
      <c r="A30" s="42" t="s">
        <v>35</v>
      </c>
      <c r="B30" s="41" t="s">
        <v>28</v>
      </c>
      <c r="C30" s="30">
        <v>25</v>
      </c>
      <c r="D30" s="40"/>
      <c r="E30" s="63">
        <f t="shared" si="0"/>
        <v>0</v>
      </c>
    </row>
    <row r="31" spans="1:5" ht="15.75">
      <c r="A31" s="42" t="s">
        <v>36</v>
      </c>
      <c r="B31" s="41" t="s">
        <v>29</v>
      </c>
      <c r="C31" s="30">
        <v>26</v>
      </c>
      <c r="D31" s="40"/>
      <c r="E31" s="63">
        <f t="shared" si="0"/>
        <v>0</v>
      </c>
    </row>
    <row r="32" spans="1:5" ht="50.25" customHeight="1">
      <c r="A32" s="46" t="s">
        <v>37</v>
      </c>
      <c r="B32" s="47" t="s">
        <v>30</v>
      </c>
      <c r="C32" s="30">
        <v>27</v>
      </c>
      <c r="D32" s="48">
        <f>D6+D19+D22</f>
        <v>18700.800000000003</v>
      </c>
      <c r="E32" s="63">
        <f>D32/72</f>
        <v>259.73333333333335</v>
      </c>
    </row>
    <row r="33" spans="1:5" ht="15.75">
      <c r="A33" s="46" t="s">
        <v>38</v>
      </c>
      <c r="B33" s="47" t="s">
        <v>31</v>
      </c>
      <c r="C33" s="30">
        <v>28</v>
      </c>
      <c r="D33" s="50">
        <f>D32/60</f>
        <v>311.68000000000006</v>
      </c>
      <c r="E33" s="63">
        <f>D33/D34</f>
        <v>4.32888888888889</v>
      </c>
    </row>
    <row r="34" spans="1:5" ht="23.25" customHeight="1">
      <c r="A34" s="46" t="s">
        <v>39</v>
      </c>
      <c r="B34" s="51" t="s">
        <v>32</v>
      </c>
      <c r="C34" s="30">
        <v>29</v>
      </c>
      <c r="D34" s="52">
        <v>72</v>
      </c>
      <c r="E34" s="63">
        <f>D34/72</f>
        <v>1</v>
      </c>
    </row>
    <row r="35" spans="1:5" ht="32.25" customHeight="1">
      <c r="A35" s="46" t="s">
        <v>40</v>
      </c>
      <c r="B35" s="47" t="s">
        <v>41</v>
      </c>
      <c r="C35" s="30">
        <v>30</v>
      </c>
      <c r="D35" s="49">
        <f>D33*3</f>
        <v>935.0400000000002</v>
      </c>
      <c r="E35" s="63">
        <f>E33*3</f>
        <v>12.986666666666668</v>
      </c>
    </row>
    <row r="36" spans="1:5" ht="15.75">
      <c r="A36" s="48">
        <v>12</v>
      </c>
      <c r="B36" s="53" t="s">
        <v>42</v>
      </c>
      <c r="C36" s="30">
        <v>31</v>
      </c>
      <c r="D36" s="54">
        <f>D35*20%</f>
        <v>187.00800000000004</v>
      </c>
      <c r="E36" s="63">
        <f>E35*20%</f>
        <v>2.5973333333333337</v>
      </c>
    </row>
    <row r="37" spans="1:6" ht="33.75" customHeight="1">
      <c r="A37" s="48">
        <v>13</v>
      </c>
      <c r="B37" s="47" t="s">
        <v>43</v>
      </c>
      <c r="C37" s="30">
        <v>32</v>
      </c>
      <c r="D37" s="49">
        <f>D35+D36</f>
        <v>1122.0480000000002</v>
      </c>
      <c r="E37" s="63">
        <f>E35+E36</f>
        <v>15.584000000000001</v>
      </c>
      <c r="F37" s="64"/>
    </row>
    <row r="38" spans="1:5" ht="33.75" customHeight="1">
      <c r="A38" s="48">
        <v>14</v>
      </c>
      <c r="B38" s="47" t="s">
        <v>44</v>
      </c>
      <c r="C38" s="30">
        <v>33</v>
      </c>
      <c r="D38" s="49">
        <f>D37/3</f>
        <v>374.0160000000001</v>
      </c>
      <c r="E38" s="63">
        <f>E37/3</f>
        <v>5.194666666666667</v>
      </c>
    </row>
    <row r="39" spans="1:5" ht="15">
      <c r="A39" s="55"/>
      <c r="B39" s="55"/>
      <c r="C39" s="55"/>
      <c r="D39" s="55"/>
      <c r="E39" s="55"/>
    </row>
    <row r="40" spans="1:5" ht="15.75">
      <c r="A40" s="55"/>
      <c r="B40" s="56" t="s">
        <v>48</v>
      </c>
      <c r="C40" s="57"/>
      <c r="D40" s="57"/>
      <c r="E40" s="57" t="s">
        <v>53</v>
      </c>
    </row>
    <row r="41" spans="1:5" ht="15.75">
      <c r="A41" s="55"/>
      <c r="B41" s="57"/>
      <c r="C41" s="57"/>
      <c r="D41" s="57"/>
      <c r="E41" s="57"/>
    </row>
    <row r="42" spans="1:5" ht="15.75">
      <c r="A42" s="55"/>
      <c r="B42" s="56" t="s">
        <v>49</v>
      </c>
      <c r="C42" s="57"/>
      <c r="D42" s="57"/>
      <c r="E42" s="57" t="s">
        <v>54</v>
      </c>
    </row>
    <row r="43" spans="1:5" ht="15.75">
      <c r="A43" s="55"/>
      <c r="B43" s="57"/>
      <c r="C43" s="57"/>
      <c r="D43" s="57"/>
      <c r="E43" s="57"/>
    </row>
    <row r="44" spans="1:5" ht="15.75">
      <c r="A44" s="55"/>
      <c r="B44" s="57" t="s">
        <v>50</v>
      </c>
      <c r="C44" s="57"/>
      <c r="D44" s="57"/>
      <c r="E44" s="57" t="s">
        <v>55</v>
      </c>
    </row>
  </sheetData>
  <sheetProtection/>
  <mergeCells count="5">
    <mergeCell ref="A2:E2"/>
    <mergeCell ref="A3:A4"/>
    <mergeCell ref="B3:B4"/>
    <mergeCell ref="C3:C4"/>
    <mergeCell ref="D3:E3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A6" sqref="A6:E44"/>
    </sheetView>
  </sheetViews>
  <sheetFormatPr defaultColWidth="9.140625" defaultRowHeight="15"/>
  <cols>
    <col min="1" max="1" width="8.140625" style="0" customWidth="1"/>
    <col min="2" max="2" width="51.7109375" style="0" customWidth="1"/>
    <col min="4" max="4" width="15.8515625" style="0" customWidth="1"/>
    <col min="5" max="5" width="22.28125" style="0" customWidth="1"/>
  </cols>
  <sheetData>
    <row r="1" spans="1:5" ht="15">
      <c r="A1" s="31"/>
      <c r="B1" s="31"/>
      <c r="C1" s="31"/>
      <c r="D1" s="31"/>
      <c r="E1" s="58" t="s">
        <v>60</v>
      </c>
    </row>
    <row r="2" spans="1:5" ht="63" customHeight="1">
      <c r="A2" s="77" t="s">
        <v>61</v>
      </c>
      <c r="B2" s="77"/>
      <c r="C2" s="77"/>
      <c r="D2" s="77"/>
      <c r="E2" s="77"/>
    </row>
    <row r="3" spans="1:5" ht="15.75">
      <c r="A3" s="78" t="s">
        <v>0</v>
      </c>
      <c r="B3" s="78" t="s">
        <v>47</v>
      </c>
      <c r="C3" s="79" t="s">
        <v>20</v>
      </c>
      <c r="D3" s="80" t="s">
        <v>1</v>
      </c>
      <c r="E3" s="81"/>
    </row>
    <row r="4" spans="1:5" ht="31.5">
      <c r="A4" s="78"/>
      <c r="B4" s="78"/>
      <c r="C4" s="79"/>
      <c r="D4" s="32" t="s">
        <v>2</v>
      </c>
      <c r="E4" s="62" t="s">
        <v>3</v>
      </c>
    </row>
    <row r="5" spans="1:5" ht="15">
      <c r="A5" s="34">
        <v>1</v>
      </c>
      <c r="B5" s="34">
        <v>2</v>
      </c>
      <c r="C5" s="35">
        <v>3</v>
      </c>
      <c r="D5" s="35">
        <v>4</v>
      </c>
      <c r="E5" s="35">
        <v>5</v>
      </c>
    </row>
    <row r="6" spans="1:5" ht="35.25" customHeight="1">
      <c r="A6" s="36">
        <v>1</v>
      </c>
      <c r="B6" s="37" t="s">
        <v>4</v>
      </c>
      <c r="C6" s="30">
        <v>1</v>
      </c>
      <c r="D6" s="36">
        <f>D7+D10+D15</f>
        <v>15584</v>
      </c>
      <c r="E6" s="63">
        <f>D6/120</f>
        <v>129.86666666666667</v>
      </c>
    </row>
    <row r="7" spans="1:5" ht="15.75">
      <c r="A7" s="38" t="s">
        <v>5</v>
      </c>
      <c r="B7" s="39" t="s">
        <v>6</v>
      </c>
      <c r="C7" s="30">
        <v>2</v>
      </c>
      <c r="D7" s="61">
        <f>D8+D9</f>
        <v>12021</v>
      </c>
      <c r="E7" s="63">
        <f aca="true" t="shared" si="0" ref="E7:E32">D7/120</f>
        <v>100.175</v>
      </c>
    </row>
    <row r="8" spans="1:5" ht="15.75">
      <c r="A8" s="38" t="s">
        <v>7</v>
      </c>
      <c r="B8" s="9" t="s">
        <v>79</v>
      </c>
      <c r="C8" s="30">
        <v>3</v>
      </c>
      <c r="D8" s="61">
        <v>7747</v>
      </c>
      <c r="E8" s="63">
        <f t="shared" si="0"/>
        <v>64.55833333333334</v>
      </c>
    </row>
    <row r="9" spans="1:5" ht="15.75">
      <c r="A9" s="38" t="s">
        <v>52</v>
      </c>
      <c r="B9" s="9" t="s">
        <v>80</v>
      </c>
      <c r="C9" s="30">
        <v>4</v>
      </c>
      <c r="D9" s="61">
        <v>4274</v>
      </c>
      <c r="E9" s="63">
        <f t="shared" si="0"/>
        <v>35.61666666666667</v>
      </c>
    </row>
    <row r="10" spans="1:5" ht="15.75">
      <c r="A10" s="38" t="s">
        <v>9</v>
      </c>
      <c r="B10" s="39" t="s">
        <v>8</v>
      </c>
      <c r="C10" s="30">
        <v>5</v>
      </c>
      <c r="D10" s="61">
        <f>D11+D12</f>
        <v>2710</v>
      </c>
      <c r="E10" s="63">
        <f t="shared" si="0"/>
        <v>22.583333333333332</v>
      </c>
    </row>
    <row r="11" spans="1:5" ht="15.75">
      <c r="A11" s="42" t="s">
        <v>10</v>
      </c>
      <c r="B11" s="12" t="s">
        <v>76</v>
      </c>
      <c r="C11" s="30">
        <v>6</v>
      </c>
      <c r="D11" s="69">
        <v>2221</v>
      </c>
      <c r="E11" s="63">
        <f t="shared" si="0"/>
        <v>18.508333333333333</v>
      </c>
    </row>
    <row r="12" spans="1:5" ht="15.75">
      <c r="A12" s="42" t="s">
        <v>78</v>
      </c>
      <c r="B12" s="9" t="s">
        <v>77</v>
      </c>
      <c r="C12" s="30">
        <v>7</v>
      </c>
      <c r="D12" s="61">
        <v>489</v>
      </c>
      <c r="E12" s="63">
        <f t="shared" si="0"/>
        <v>4.075</v>
      </c>
    </row>
    <row r="13" spans="1:5" ht="15.75">
      <c r="A13" s="42" t="s">
        <v>11</v>
      </c>
      <c r="B13" s="39" t="s">
        <v>12</v>
      </c>
      <c r="C13" s="30">
        <v>8</v>
      </c>
      <c r="D13" s="61"/>
      <c r="E13" s="63">
        <f t="shared" si="0"/>
        <v>0</v>
      </c>
    </row>
    <row r="14" spans="1:5" ht="15.75">
      <c r="A14" s="42" t="s">
        <v>13</v>
      </c>
      <c r="B14" s="41"/>
      <c r="C14" s="30">
        <v>9</v>
      </c>
      <c r="D14" s="61"/>
      <c r="E14" s="63">
        <f t="shared" si="0"/>
        <v>0</v>
      </c>
    </row>
    <row r="15" spans="1:5" ht="31.5">
      <c r="A15" s="42" t="s">
        <v>14</v>
      </c>
      <c r="B15" s="39" t="s">
        <v>15</v>
      </c>
      <c r="C15" s="30">
        <v>10</v>
      </c>
      <c r="D15" s="61">
        <f>D16+D17+D18</f>
        <v>853</v>
      </c>
      <c r="E15" s="63">
        <f>D15/120</f>
        <v>7.108333333333333</v>
      </c>
    </row>
    <row r="16" spans="1:5" ht="15.75">
      <c r="A16" s="13" t="s">
        <v>16</v>
      </c>
      <c r="B16" s="12" t="s">
        <v>76</v>
      </c>
      <c r="C16" s="30">
        <v>11</v>
      </c>
      <c r="D16" s="69">
        <v>375</v>
      </c>
      <c r="E16" s="63">
        <f aca="true" t="shared" si="1" ref="E16:E24">D16/120</f>
        <v>3.125</v>
      </c>
    </row>
    <row r="17" spans="1:5" ht="15.75">
      <c r="A17" s="13" t="s">
        <v>82</v>
      </c>
      <c r="B17" s="9" t="s">
        <v>77</v>
      </c>
      <c r="C17" s="30">
        <v>12</v>
      </c>
      <c r="D17" s="69">
        <v>85</v>
      </c>
      <c r="E17" s="63">
        <f t="shared" si="1"/>
        <v>0.7083333333333334</v>
      </c>
    </row>
    <row r="18" spans="1:5" ht="15.75">
      <c r="A18" s="13" t="s">
        <v>83</v>
      </c>
      <c r="B18" s="9" t="s">
        <v>81</v>
      </c>
      <c r="C18" s="30">
        <v>13</v>
      </c>
      <c r="D18" s="61">
        <v>393</v>
      </c>
      <c r="E18" s="63">
        <f t="shared" si="1"/>
        <v>3.275</v>
      </c>
    </row>
    <row r="19" spans="1:5" ht="31.5">
      <c r="A19" s="43" t="s">
        <v>17</v>
      </c>
      <c r="B19" s="37" t="s">
        <v>56</v>
      </c>
      <c r="C19" s="30">
        <v>14</v>
      </c>
      <c r="D19" s="36">
        <f>D20+D21</f>
        <v>1558.4</v>
      </c>
      <c r="E19" s="63">
        <f t="shared" si="1"/>
        <v>12.986666666666668</v>
      </c>
    </row>
    <row r="20" spans="1:5" ht="15.75">
      <c r="A20" s="13" t="s">
        <v>18</v>
      </c>
      <c r="B20" s="12" t="s">
        <v>76</v>
      </c>
      <c r="C20" s="30">
        <v>15</v>
      </c>
      <c r="D20" s="36">
        <v>1277.38</v>
      </c>
      <c r="E20" s="63">
        <f t="shared" si="1"/>
        <v>10.644833333333334</v>
      </c>
    </row>
    <row r="21" spans="1:5" ht="15.75">
      <c r="A21" s="13" t="s">
        <v>75</v>
      </c>
      <c r="B21" s="9" t="s">
        <v>77</v>
      </c>
      <c r="C21" s="30">
        <v>16</v>
      </c>
      <c r="D21" s="61">
        <v>281.02</v>
      </c>
      <c r="E21" s="63">
        <f t="shared" si="1"/>
        <v>2.341833333333333</v>
      </c>
    </row>
    <row r="22" spans="1:5" ht="31.5">
      <c r="A22" s="43" t="s">
        <v>45</v>
      </c>
      <c r="B22" s="37" t="s">
        <v>33</v>
      </c>
      <c r="C22" s="30">
        <v>17</v>
      </c>
      <c r="D22" s="36">
        <f>D6*10%</f>
        <v>1558.4</v>
      </c>
      <c r="E22" s="63">
        <f t="shared" si="1"/>
        <v>12.986666666666668</v>
      </c>
    </row>
    <row r="23" spans="1:5" ht="15.75">
      <c r="A23" s="13" t="s">
        <v>19</v>
      </c>
      <c r="B23" s="12" t="s">
        <v>76</v>
      </c>
      <c r="C23" s="30">
        <v>18</v>
      </c>
      <c r="D23" s="36">
        <v>1277.38</v>
      </c>
      <c r="E23" s="63">
        <f t="shared" si="1"/>
        <v>10.644833333333334</v>
      </c>
    </row>
    <row r="24" spans="1:5" ht="15.75">
      <c r="A24" s="13" t="s">
        <v>74</v>
      </c>
      <c r="B24" s="9" t="s">
        <v>77</v>
      </c>
      <c r="C24" s="30">
        <v>19</v>
      </c>
      <c r="D24" s="61">
        <v>281.02</v>
      </c>
      <c r="E24" s="63">
        <f t="shared" si="1"/>
        <v>2.341833333333333</v>
      </c>
    </row>
    <row r="25" spans="1:5" ht="15.75">
      <c r="A25" s="43" t="s">
        <v>46</v>
      </c>
      <c r="B25" s="37" t="s">
        <v>21</v>
      </c>
      <c r="C25" s="30">
        <v>20</v>
      </c>
      <c r="D25" s="36"/>
      <c r="E25" s="63">
        <f t="shared" si="0"/>
        <v>0</v>
      </c>
    </row>
    <row r="26" spans="1:5" ht="15.75">
      <c r="A26" s="42" t="s">
        <v>22</v>
      </c>
      <c r="B26" s="41"/>
      <c r="C26" s="30">
        <v>21</v>
      </c>
      <c r="D26" s="61"/>
      <c r="E26" s="63">
        <f t="shared" si="0"/>
        <v>0</v>
      </c>
    </row>
    <row r="27" spans="1:5" ht="15.75">
      <c r="A27" s="43" t="s">
        <v>23</v>
      </c>
      <c r="B27" s="44" t="s">
        <v>24</v>
      </c>
      <c r="C27" s="30">
        <v>22</v>
      </c>
      <c r="D27" s="36"/>
      <c r="E27" s="63">
        <f t="shared" si="0"/>
        <v>0</v>
      </c>
    </row>
    <row r="28" spans="1:5" ht="15.75">
      <c r="A28" s="43" t="s">
        <v>25</v>
      </c>
      <c r="B28" s="37" t="s">
        <v>26</v>
      </c>
      <c r="C28" s="30">
        <v>23</v>
      </c>
      <c r="D28" s="36"/>
      <c r="E28" s="63">
        <f t="shared" si="0"/>
        <v>0</v>
      </c>
    </row>
    <row r="29" spans="1:5" ht="15.75">
      <c r="A29" s="45" t="s">
        <v>34</v>
      </c>
      <c r="B29" s="39" t="s">
        <v>27</v>
      </c>
      <c r="C29" s="30">
        <v>24</v>
      </c>
      <c r="D29" s="61"/>
      <c r="E29" s="63">
        <f t="shared" si="0"/>
        <v>0</v>
      </c>
    </row>
    <row r="30" spans="1:5" ht="15.75">
      <c r="A30" s="42" t="s">
        <v>35</v>
      </c>
      <c r="B30" s="41" t="s">
        <v>28</v>
      </c>
      <c r="C30" s="30">
        <v>25</v>
      </c>
      <c r="D30" s="61"/>
      <c r="E30" s="63">
        <f t="shared" si="0"/>
        <v>0</v>
      </c>
    </row>
    <row r="31" spans="1:5" ht="15.75">
      <c r="A31" s="42" t="s">
        <v>36</v>
      </c>
      <c r="B31" s="41" t="s">
        <v>29</v>
      </c>
      <c r="C31" s="30">
        <v>26</v>
      </c>
      <c r="D31" s="61"/>
      <c r="E31" s="63">
        <f t="shared" si="0"/>
        <v>0</v>
      </c>
    </row>
    <row r="32" spans="1:5" ht="38.25" customHeight="1">
      <c r="A32" s="46" t="s">
        <v>37</v>
      </c>
      <c r="B32" s="47" t="s">
        <v>30</v>
      </c>
      <c r="C32" s="30">
        <v>27</v>
      </c>
      <c r="D32" s="48">
        <f>D6+D19+D22</f>
        <v>18700.800000000003</v>
      </c>
      <c r="E32" s="63">
        <f t="shared" si="0"/>
        <v>155.84000000000003</v>
      </c>
    </row>
    <row r="33" spans="1:5" ht="29.25" customHeight="1">
      <c r="A33" s="46" t="s">
        <v>38</v>
      </c>
      <c r="B33" s="47" t="s">
        <v>31</v>
      </c>
      <c r="C33" s="30">
        <v>28</v>
      </c>
      <c r="D33" s="50">
        <f>D32/60</f>
        <v>311.68000000000006</v>
      </c>
      <c r="E33" s="63">
        <f>D33/D34</f>
        <v>2.5973333333333337</v>
      </c>
    </row>
    <row r="34" spans="1:5" ht="24" customHeight="1">
      <c r="A34" s="46" t="s">
        <v>39</v>
      </c>
      <c r="B34" s="51" t="s">
        <v>32</v>
      </c>
      <c r="C34" s="30">
        <v>29</v>
      </c>
      <c r="D34" s="52">
        <v>120</v>
      </c>
      <c r="E34" s="65">
        <f>D34/120</f>
        <v>1</v>
      </c>
    </row>
    <row r="35" spans="1:5" ht="31.5" customHeight="1">
      <c r="A35" s="46" t="s">
        <v>40</v>
      </c>
      <c r="B35" s="47" t="s">
        <v>41</v>
      </c>
      <c r="C35" s="30">
        <v>30</v>
      </c>
      <c r="D35" s="49">
        <f>D33*3</f>
        <v>935.0400000000002</v>
      </c>
      <c r="E35" s="63">
        <f>E33*3</f>
        <v>7.792000000000002</v>
      </c>
    </row>
    <row r="36" spans="1:5" ht="22.5" customHeight="1">
      <c r="A36" s="48">
        <v>12</v>
      </c>
      <c r="B36" s="53" t="s">
        <v>42</v>
      </c>
      <c r="C36" s="30">
        <v>31</v>
      </c>
      <c r="D36" s="54">
        <f>D35*20%</f>
        <v>187.00800000000004</v>
      </c>
      <c r="E36" s="63">
        <f>E35*20%</f>
        <v>1.5584000000000005</v>
      </c>
    </row>
    <row r="37" spans="1:5" ht="30" customHeight="1">
      <c r="A37" s="48">
        <v>13</v>
      </c>
      <c r="B37" s="47" t="s">
        <v>43</v>
      </c>
      <c r="C37" s="30">
        <v>32</v>
      </c>
      <c r="D37" s="49">
        <f>D35+D36</f>
        <v>1122.0480000000002</v>
      </c>
      <c r="E37" s="63">
        <f>E35+E36</f>
        <v>9.350400000000002</v>
      </c>
    </row>
    <row r="38" spans="1:5" ht="39" customHeight="1">
      <c r="A38" s="48">
        <v>14</v>
      </c>
      <c r="B38" s="47" t="s">
        <v>44</v>
      </c>
      <c r="C38" s="30">
        <v>33</v>
      </c>
      <c r="D38" s="49">
        <f>D37/3</f>
        <v>374.0160000000001</v>
      </c>
      <c r="E38" s="63">
        <f>E37/3</f>
        <v>3.116800000000001</v>
      </c>
    </row>
    <row r="39" spans="1:5" ht="15">
      <c r="A39" s="55"/>
      <c r="B39" s="55"/>
      <c r="C39" s="55"/>
      <c r="D39" s="55"/>
      <c r="E39" s="55"/>
    </row>
    <row r="40" spans="1:5" ht="15.75">
      <c r="A40" s="55"/>
      <c r="B40" s="56" t="s">
        <v>48</v>
      </c>
      <c r="C40" s="57"/>
      <c r="D40" s="57"/>
      <c r="E40" s="57" t="s">
        <v>53</v>
      </c>
    </row>
    <row r="41" spans="1:5" ht="15.75">
      <c r="A41" s="55"/>
      <c r="B41" s="57"/>
      <c r="C41" s="57"/>
      <c r="D41" s="57"/>
      <c r="E41" s="57"/>
    </row>
    <row r="42" spans="1:5" ht="15.75">
      <c r="A42" s="55"/>
      <c r="B42" s="56" t="s">
        <v>49</v>
      </c>
      <c r="C42" s="57"/>
      <c r="D42" s="57"/>
      <c r="E42" s="57" t="s">
        <v>54</v>
      </c>
    </row>
    <row r="43" spans="1:5" ht="15.75">
      <c r="A43" s="55"/>
      <c r="B43" s="57"/>
      <c r="C43" s="57"/>
      <c r="D43" s="57"/>
      <c r="E43" s="57"/>
    </row>
    <row r="44" spans="1:5" ht="15.75">
      <c r="A44" s="55"/>
      <c r="B44" s="57" t="s">
        <v>50</v>
      </c>
      <c r="C44" s="57"/>
      <c r="D44" s="57"/>
      <c r="E44" s="57" t="s">
        <v>55</v>
      </c>
    </row>
  </sheetData>
  <sheetProtection/>
  <mergeCells count="5">
    <mergeCell ref="A2:E2"/>
    <mergeCell ref="A3:A4"/>
    <mergeCell ref="B3:B4"/>
    <mergeCell ref="C3:C4"/>
    <mergeCell ref="D3:E3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29">
      <selection activeCell="A1" sqref="A1:E44"/>
    </sheetView>
  </sheetViews>
  <sheetFormatPr defaultColWidth="9.140625" defaultRowHeight="15"/>
  <cols>
    <col min="1" max="1" width="6.00390625" style="0" customWidth="1"/>
    <col min="2" max="2" width="54.421875" style="0" customWidth="1"/>
    <col min="4" max="4" width="16.421875" style="0" customWidth="1"/>
    <col min="5" max="5" width="23.7109375" style="0" customWidth="1"/>
  </cols>
  <sheetData>
    <row r="1" spans="1:5" ht="15">
      <c r="A1" s="31"/>
      <c r="B1" s="31"/>
      <c r="C1" s="31"/>
      <c r="D1" s="31"/>
      <c r="E1" s="58" t="s">
        <v>63</v>
      </c>
    </row>
    <row r="2" spans="1:5" ht="41.25" customHeight="1">
      <c r="A2" s="77" t="s">
        <v>62</v>
      </c>
      <c r="B2" s="77"/>
      <c r="C2" s="77"/>
      <c r="D2" s="77"/>
      <c r="E2" s="77"/>
    </row>
    <row r="3" spans="1:5" ht="15.75">
      <c r="A3" s="78" t="s">
        <v>0</v>
      </c>
      <c r="B3" s="78" t="s">
        <v>47</v>
      </c>
      <c r="C3" s="79" t="s">
        <v>20</v>
      </c>
      <c r="D3" s="80" t="s">
        <v>1</v>
      </c>
      <c r="E3" s="81"/>
    </row>
    <row r="4" spans="1:5" ht="31.5">
      <c r="A4" s="78"/>
      <c r="B4" s="78"/>
      <c r="C4" s="79"/>
      <c r="D4" s="32" t="s">
        <v>2</v>
      </c>
      <c r="E4" s="62" t="s">
        <v>3</v>
      </c>
    </row>
    <row r="5" spans="1:5" ht="15">
      <c r="A5" s="34">
        <v>1</v>
      </c>
      <c r="B5" s="34">
        <v>2</v>
      </c>
      <c r="C5" s="35">
        <v>3</v>
      </c>
      <c r="D5" s="35">
        <v>4</v>
      </c>
      <c r="E5" s="35">
        <v>5</v>
      </c>
    </row>
    <row r="6" spans="1:5" ht="38.25" customHeight="1">
      <c r="A6" s="36">
        <v>1</v>
      </c>
      <c r="B6" s="37" t="s">
        <v>4</v>
      </c>
      <c r="C6" s="30">
        <v>1</v>
      </c>
      <c r="D6" s="36">
        <f>D7+D10+D15</f>
        <v>12654</v>
      </c>
      <c r="E6" s="63">
        <f>D6/30</f>
        <v>421.8</v>
      </c>
    </row>
    <row r="7" spans="1:5" ht="23.25" customHeight="1">
      <c r="A7" s="38" t="s">
        <v>5</v>
      </c>
      <c r="B7" s="39" t="s">
        <v>6</v>
      </c>
      <c r="C7" s="30">
        <v>2</v>
      </c>
      <c r="D7" s="61">
        <f>D8+D9</f>
        <v>9248</v>
      </c>
      <c r="E7" s="63">
        <f aca="true" t="shared" si="0" ref="E7:E24">D7/30</f>
        <v>308.26666666666665</v>
      </c>
    </row>
    <row r="8" spans="1:5" ht="23.25" customHeight="1">
      <c r="A8" s="38" t="s">
        <v>7</v>
      </c>
      <c r="B8" s="9" t="s">
        <v>79</v>
      </c>
      <c r="C8" s="30">
        <v>3</v>
      </c>
      <c r="D8" s="61">
        <v>6316</v>
      </c>
      <c r="E8" s="63">
        <f t="shared" si="0"/>
        <v>210.53333333333333</v>
      </c>
    </row>
    <row r="9" spans="1:5" ht="23.25" customHeight="1">
      <c r="A9" s="38" t="s">
        <v>52</v>
      </c>
      <c r="B9" s="9" t="s">
        <v>80</v>
      </c>
      <c r="C9" s="30">
        <v>4</v>
      </c>
      <c r="D9" s="61">
        <v>2932</v>
      </c>
      <c r="E9" s="63">
        <f t="shared" si="0"/>
        <v>97.73333333333333</v>
      </c>
    </row>
    <row r="10" spans="1:5" ht="23.25" customHeight="1">
      <c r="A10" s="38" t="s">
        <v>9</v>
      </c>
      <c r="B10" s="39" t="s">
        <v>8</v>
      </c>
      <c r="C10" s="30">
        <v>5</v>
      </c>
      <c r="D10" s="61">
        <f>D11+D12</f>
        <v>2583</v>
      </c>
      <c r="E10" s="63">
        <f t="shared" si="0"/>
        <v>86.1</v>
      </c>
    </row>
    <row r="11" spans="1:5" ht="23.25" customHeight="1">
      <c r="A11" s="42" t="s">
        <v>10</v>
      </c>
      <c r="B11" s="12" t="s">
        <v>76</v>
      </c>
      <c r="C11" s="30">
        <v>6</v>
      </c>
      <c r="D11" s="69">
        <v>2117</v>
      </c>
      <c r="E11" s="63">
        <f t="shared" si="0"/>
        <v>70.56666666666666</v>
      </c>
    </row>
    <row r="12" spans="1:5" ht="23.25" customHeight="1">
      <c r="A12" s="42" t="s">
        <v>78</v>
      </c>
      <c r="B12" s="9" t="s">
        <v>77</v>
      </c>
      <c r="C12" s="30">
        <v>7</v>
      </c>
      <c r="D12" s="61">
        <v>466</v>
      </c>
      <c r="E12" s="63">
        <f t="shared" si="0"/>
        <v>15.533333333333333</v>
      </c>
    </row>
    <row r="13" spans="1:5" ht="23.25" customHeight="1">
      <c r="A13" s="42" t="s">
        <v>11</v>
      </c>
      <c r="B13" s="39" t="s">
        <v>12</v>
      </c>
      <c r="C13" s="30">
        <v>8</v>
      </c>
      <c r="D13" s="61"/>
      <c r="E13" s="63">
        <f t="shared" si="0"/>
        <v>0</v>
      </c>
    </row>
    <row r="14" spans="1:5" ht="23.25" customHeight="1">
      <c r="A14" s="42" t="s">
        <v>13</v>
      </c>
      <c r="B14" s="41"/>
      <c r="C14" s="30">
        <v>9</v>
      </c>
      <c r="D14" s="61"/>
      <c r="E14" s="63">
        <f t="shared" si="0"/>
        <v>0</v>
      </c>
    </row>
    <row r="15" spans="1:5" ht="33" customHeight="1">
      <c r="A15" s="42" t="s">
        <v>14</v>
      </c>
      <c r="B15" s="39" t="s">
        <v>15</v>
      </c>
      <c r="C15" s="30">
        <v>10</v>
      </c>
      <c r="D15" s="61">
        <f>D16+D17+D18</f>
        <v>823</v>
      </c>
      <c r="E15" s="63">
        <f t="shared" si="0"/>
        <v>27.433333333333334</v>
      </c>
    </row>
    <row r="16" spans="1:5" ht="33" customHeight="1">
      <c r="A16" s="13" t="s">
        <v>16</v>
      </c>
      <c r="B16" s="12" t="s">
        <v>76</v>
      </c>
      <c r="C16" s="30">
        <v>11</v>
      </c>
      <c r="D16" s="69">
        <v>356</v>
      </c>
      <c r="E16" s="63">
        <f t="shared" si="0"/>
        <v>11.866666666666667</v>
      </c>
    </row>
    <row r="17" spans="1:5" ht="33" customHeight="1">
      <c r="A17" s="13" t="s">
        <v>82</v>
      </c>
      <c r="B17" s="9" t="s">
        <v>77</v>
      </c>
      <c r="C17" s="30">
        <v>12</v>
      </c>
      <c r="D17" s="69">
        <v>78</v>
      </c>
      <c r="E17" s="63">
        <f t="shared" si="0"/>
        <v>2.6</v>
      </c>
    </row>
    <row r="18" spans="1:5" ht="23.25" customHeight="1">
      <c r="A18" s="13" t="s">
        <v>83</v>
      </c>
      <c r="B18" s="9" t="s">
        <v>81</v>
      </c>
      <c r="C18" s="30">
        <v>13</v>
      </c>
      <c r="D18" s="61">
        <v>389</v>
      </c>
      <c r="E18" s="63">
        <f t="shared" si="0"/>
        <v>12.966666666666667</v>
      </c>
    </row>
    <row r="19" spans="1:5" ht="36.75" customHeight="1">
      <c r="A19" s="43" t="s">
        <v>17</v>
      </c>
      <c r="B19" s="37" t="s">
        <v>56</v>
      </c>
      <c r="C19" s="30">
        <v>14</v>
      </c>
      <c r="D19" s="36">
        <f>D20+D21</f>
        <v>1265.4</v>
      </c>
      <c r="E19" s="63">
        <f t="shared" si="0"/>
        <v>42.18</v>
      </c>
    </row>
    <row r="20" spans="1:5" ht="36.75" customHeight="1">
      <c r="A20" s="13" t="s">
        <v>18</v>
      </c>
      <c r="B20" s="12" t="s">
        <v>76</v>
      </c>
      <c r="C20" s="30">
        <v>15</v>
      </c>
      <c r="D20" s="36">
        <v>1037.21</v>
      </c>
      <c r="E20" s="63">
        <f t="shared" si="0"/>
        <v>34.57366666666667</v>
      </c>
    </row>
    <row r="21" spans="1:5" ht="23.25" customHeight="1">
      <c r="A21" s="13" t="s">
        <v>75</v>
      </c>
      <c r="B21" s="9" t="s">
        <v>77</v>
      </c>
      <c r="C21" s="30">
        <v>16</v>
      </c>
      <c r="D21" s="61">
        <v>228.19</v>
      </c>
      <c r="E21" s="63">
        <f t="shared" si="0"/>
        <v>7.606333333333334</v>
      </c>
    </row>
    <row r="22" spans="1:5" ht="37.5" customHeight="1">
      <c r="A22" s="43" t="s">
        <v>45</v>
      </c>
      <c r="B22" s="37" t="s">
        <v>33</v>
      </c>
      <c r="C22" s="30">
        <v>17</v>
      </c>
      <c r="D22" s="36">
        <f>D6*10%</f>
        <v>1265.4</v>
      </c>
      <c r="E22" s="63">
        <f t="shared" si="0"/>
        <v>42.18</v>
      </c>
    </row>
    <row r="23" spans="1:5" ht="37.5" customHeight="1">
      <c r="A23" s="13" t="s">
        <v>19</v>
      </c>
      <c r="B23" s="12" t="s">
        <v>76</v>
      </c>
      <c r="C23" s="30">
        <v>18</v>
      </c>
      <c r="D23" s="36">
        <v>1037.21</v>
      </c>
      <c r="E23" s="63">
        <f t="shared" si="0"/>
        <v>34.57366666666667</v>
      </c>
    </row>
    <row r="24" spans="1:5" ht="23.25" customHeight="1">
      <c r="A24" s="13" t="s">
        <v>74</v>
      </c>
      <c r="B24" s="9" t="s">
        <v>77</v>
      </c>
      <c r="C24" s="30">
        <v>19</v>
      </c>
      <c r="D24" s="61">
        <v>228.19</v>
      </c>
      <c r="E24" s="63">
        <f t="shared" si="0"/>
        <v>7.606333333333334</v>
      </c>
    </row>
    <row r="25" spans="1:5" ht="23.25" customHeight="1">
      <c r="A25" s="43" t="s">
        <v>46</v>
      </c>
      <c r="B25" s="37" t="s">
        <v>21</v>
      </c>
      <c r="C25" s="30">
        <v>20</v>
      </c>
      <c r="D25" s="36"/>
      <c r="E25" s="63">
        <f aca="true" t="shared" si="1" ref="E25:E31">D25/30</f>
        <v>0</v>
      </c>
    </row>
    <row r="26" spans="1:5" ht="23.25" customHeight="1">
      <c r="A26" s="42" t="s">
        <v>22</v>
      </c>
      <c r="B26" s="41"/>
      <c r="C26" s="30">
        <v>21</v>
      </c>
      <c r="D26" s="61"/>
      <c r="E26" s="63">
        <f t="shared" si="1"/>
        <v>0</v>
      </c>
    </row>
    <row r="27" spans="1:5" ht="23.25" customHeight="1">
      <c r="A27" s="43" t="s">
        <v>23</v>
      </c>
      <c r="B27" s="44" t="s">
        <v>24</v>
      </c>
      <c r="C27" s="30">
        <v>22</v>
      </c>
      <c r="D27" s="36"/>
      <c r="E27" s="63">
        <f t="shared" si="1"/>
        <v>0</v>
      </c>
    </row>
    <row r="28" spans="1:5" ht="23.25" customHeight="1">
      <c r="A28" s="43" t="s">
        <v>25</v>
      </c>
      <c r="B28" s="37" t="s">
        <v>26</v>
      </c>
      <c r="C28" s="30">
        <v>23</v>
      </c>
      <c r="D28" s="36"/>
      <c r="E28" s="63">
        <f t="shared" si="1"/>
        <v>0</v>
      </c>
    </row>
    <row r="29" spans="1:5" ht="23.25" customHeight="1">
      <c r="A29" s="45" t="s">
        <v>34</v>
      </c>
      <c r="B29" s="39" t="s">
        <v>27</v>
      </c>
      <c r="C29" s="30">
        <v>24</v>
      </c>
      <c r="D29" s="61"/>
      <c r="E29" s="63">
        <f t="shared" si="1"/>
        <v>0</v>
      </c>
    </row>
    <row r="30" spans="1:5" ht="23.25" customHeight="1">
      <c r="A30" s="42" t="s">
        <v>35</v>
      </c>
      <c r="B30" s="41" t="s">
        <v>28</v>
      </c>
      <c r="C30" s="30">
        <v>25</v>
      </c>
      <c r="D30" s="61"/>
      <c r="E30" s="63">
        <f t="shared" si="1"/>
        <v>0</v>
      </c>
    </row>
    <row r="31" spans="1:5" ht="23.25" customHeight="1">
      <c r="A31" s="42" t="s">
        <v>36</v>
      </c>
      <c r="B31" s="41" t="s">
        <v>29</v>
      </c>
      <c r="C31" s="30">
        <v>26</v>
      </c>
      <c r="D31" s="61"/>
      <c r="E31" s="63">
        <f t="shared" si="1"/>
        <v>0</v>
      </c>
    </row>
    <row r="32" spans="1:5" ht="53.25" customHeight="1">
      <c r="A32" s="46" t="s">
        <v>37</v>
      </c>
      <c r="B32" s="47" t="s">
        <v>30</v>
      </c>
      <c r="C32" s="30">
        <v>27</v>
      </c>
      <c r="D32" s="48">
        <f>D6+D19+D22</f>
        <v>15184.8</v>
      </c>
      <c r="E32" s="63">
        <f>D32/30</f>
        <v>506.15999999999997</v>
      </c>
    </row>
    <row r="33" spans="1:5" ht="23.25" customHeight="1">
      <c r="A33" s="46" t="s">
        <v>38</v>
      </c>
      <c r="B33" s="47" t="s">
        <v>31</v>
      </c>
      <c r="C33" s="30">
        <v>28</v>
      </c>
      <c r="D33" s="50">
        <f>D32/60</f>
        <v>253.07999999999998</v>
      </c>
      <c r="E33" s="63">
        <f>D33/D34</f>
        <v>8.436</v>
      </c>
    </row>
    <row r="34" spans="1:5" ht="23.25" customHeight="1">
      <c r="A34" s="46" t="s">
        <v>39</v>
      </c>
      <c r="B34" s="51" t="s">
        <v>32</v>
      </c>
      <c r="C34" s="30">
        <v>29</v>
      </c>
      <c r="D34" s="52">
        <v>30</v>
      </c>
      <c r="E34" s="65">
        <f>D34/120</f>
        <v>0.25</v>
      </c>
    </row>
    <row r="35" spans="1:5" ht="36" customHeight="1">
      <c r="A35" s="46" t="s">
        <v>40</v>
      </c>
      <c r="B35" s="47" t="s">
        <v>41</v>
      </c>
      <c r="C35" s="30">
        <v>30</v>
      </c>
      <c r="D35" s="49">
        <f>D33*3</f>
        <v>759.24</v>
      </c>
      <c r="E35" s="63">
        <f>E33*3</f>
        <v>25.308</v>
      </c>
    </row>
    <row r="36" spans="1:5" ht="23.25" customHeight="1">
      <c r="A36" s="48">
        <v>12</v>
      </c>
      <c r="B36" s="53" t="s">
        <v>42</v>
      </c>
      <c r="C36" s="30">
        <v>31</v>
      </c>
      <c r="D36" s="54">
        <f>D35*20%</f>
        <v>151.848</v>
      </c>
      <c r="E36" s="63">
        <f>E35*20%</f>
        <v>5.0616</v>
      </c>
    </row>
    <row r="37" spans="1:5" ht="36.75" customHeight="1">
      <c r="A37" s="48">
        <v>13</v>
      </c>
      <c r="B37" s="47" t="s">
        <v>43</v>
      </c>
      <c r="C37" s="30">
        <v>32</v>
      </c>
      <c r="D37" s="49">
        <f>D35+D36</f>
        <v>911.088</v>
      </c>
      <c r="E37" s="63">
        <f>E35+E36</f>
        <v>30.3696</v>
      </c>
    </row>
    <row r="38" spans="1:5" ht="42.75" customHeight="1">
      <c r="A38" s="48">
        <v>14</v>
      </c>
      <c r="B38" s="47" t="s">
        <v>44</v>
      </c>
      <c r="C38" s="30">
        <v>33</v>
      </c>
      <c r="D38" s="49">
        <f>D37/3</f>
        <v>303.69599999999997</v>
      </c>
      <c r="E38" s="63">
        <f>E37/3</f>
        <v>10.123199999999999</v>
      </c>
    </row>
    <row r="39" spans="1:5" ht="15">
      <c r="A39" s="55"/>
      <c r="B39" s="55"/>
      <c r="C39" s="55"/>
      <c r="D39" s="55"/>
      <c r="E39" s="55"/>
    </row>
    <row r="40" spans="1:5" ht="15.75">
      <c r="A40" s="55"/>
      <c r="B40" s="56" t="s">
        <v>48</v>
      </c>
      <c r="C40" s="57"/>
      <c r="D40" s="57"/>
      <c r="E40" s="57" t="s">
        <v>53</v>
      </c>
    </row>
    <row r="41" spans="1:5" ht="15.75">
      <c r="A41" s="55"/>
      <c r="B41" s="57"/>
      <c r="C41" s="57"/>
      <c r="D41" s="57"/>
      <c r="E41" s="57"/>
    </row>
    <row r="42" spans="1:5" ht="18" customHeight="1">
      <c r="A42" s="55"/>
      <c r="B42" s="56" t="s">
        <v>49</v>
      </c>
      <c r="C42" s="57"/>
      <c r="D42" s="57"/>
      <c r="E42" s="57" t="s">
        <v>54</v>
      </c>
    </row>
    <row r="43" spans="1:5" ht="15.75">
      <c r="A43" s="55"/>
      <c r="B43" s="57"/>
      <c r="C43" s="57"/>
      <c r="D43" s="57"/>
      <c r="E43" s="57"/>
    </row>
    <row r="44" spans="1:5" ht="15.75">
      <c r="A44" s="55"/>
      <c r="B44" s="57" t="s">
        <v>50</v>
      </c>
      <c r="C44" s="57"/>
      <c r="D44" s="57"/>
      <c r="E44" s="57" t="s">
        <v>55</v>
      </c>
    </row>
  </sheetData>
  <sheetProtection/>
  <mergeCells count="5">
    <mergeCell ref="A2:E2"/>
    <mergeCell ref="A3:A4"/>
    <mergeCell ref="B3:B4"/>
    <mergeCell ref="C3:C4"/>
    <mergeCell ref="D3:E3"/>
  </mergeCells>
  <printOptions/>
  <pageMargins left="0.7" right="0.7" top="0.75" bottom="0.75" header="0.3" footer="0.3"/>
  <pageSetup fitToWidth="0" fitToHeight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B46" sqref="B46"/>
    </sheetView>
  </sheetViews>
  <sheetFormatPr defaultColWidth="9.140625" defaultRowHeight="15"/>
  <cols>
    <col min="1" max="1" width="7.28125" style="0" customWidth="1"/>
    <col min="2" max="2" width="52.8515625" style="0" customWidth="1"/>
    <col min="3" max="3" width="6.421875" style="0" customWidth="1"/>
    <col min="4" max="4" width="18.140625" style="0" customWidth="1"/>
    <col min="5" max="5" width="20.8515625" style="0" customWidth="1"/>
  </cols>
  <sheetData>
    <row r="1" spans="1:5" ht="15">
      <c r="A1" s="31"/>
      <c r="B1" s="31"/>
      <c r="C1" s="31"/>
      <c r="D1" s="31"/>
      <c r="E1" s="58" t="s">
        <v>64</v>
      </c>
    </row>
    <row r="2" spans="1:5" ht="55.5" customHeight="1">
      <c r="A2" s="77" t="s">
        <v>65</v>
      </c>
      <c r="B2" s="77"/>
      <c r="C2" s="77"/>
      <c r="D2" s="77"/>
      <c r="E2" s="77"/>
    </row>
    <row r="3" spans="1:5" ht="15.75">
      <c r="A3" s="78" t="s">
        <v>0</v>
      </c>
      <c r="B3" s="78" t="s">
        <v>47</v>
      </c>
      <c r="C3" s="79" t="s">
        <v>20</v>
      </c>
      <c r="D3" s="80" t="s">
        <v>1</v>
      </c>
      <c r="E3" s="81"/>
    </row>
    <row r="4" spans="1:5" ht="31.5">
      <c r="A4" s="78"/>
      <c r="B4" s="78"/>
      <c r="C4" s="79"/>
      <c r="D4" s="32" t="s">
        <v>2</v>
      </c>
      <c r="E4" s="62" t="s">
        <v>3</v>
      </c>
    </row>
    <row r="5" spans="1:5" ht="15">
      <c r="A5" s="34">
        <v>1</v>
      </c>
      <c r="B5" s="34">
        <v>2</v>
      </c>
      <c r="C5" s="35">
        <v>3</v>
      </c>
      <c r="D5" s="35">
        <v>4</v>
      </c>
      <c r="E5" s="35">
        <v>5</v>
      </c>
    </row>
    <row r="6" spans="1:5" ht="15.75">
      <c r="A6" s="36">
        <v>1</v>
      </c>
      <c r="B6" s="37" t="s">
        <v>4</v>
      </c>
      <c r="C6" s="30">
        <v>1</v>
      </c>
      <c r="D6" s="36">
        <f>D7+D10+D15</f>
        <v>14680</v>
      </c>
      <c r="E6" s="63">
        <f>D6/30</f>
        <v>489.3333333333333</v>
      </c>
    </row>
    <row r="7" spans="1:5" ht="15.75">
      <c r="A7" s="38" t="s">
        <v>5</v>
      </c>
      <c r="B7" s="39" t="s">
        <v>6</v>
      </c>
      <c r="C7" s="30">
        <v>2</v>
      </c>
      <c r="D7" s="71">
        <f>D8+D9</f>
        <v>11206</v>
      </c>
      <c r="E7" s="63">
        <f aca="true" t="shared" si="0" ref="E7:E30">D7/30</f>
        <v>373.53333333333336</v>
      </c>
    </row>
    <row r="8" spans="1:5" ht="15.75">
      <c r="A8" s="38" t="s">
        <v>7</v>
      </c>
      <c r="B8" s="9" t="s">
        <v>79</v>
      </c>
      <c r="C8" s="30">
        <v>3</v>
      </c>
      <c r="D8" s="71">
        <v>6316</v>
      </c>
      <c r="E8" s="63">
        <f t="shared" si="0"/>
        <v>210.53333333333333</v>
      </c>
    </row>
    <row r="9" spans="1:5" ht="15.75">
      <c r="A9" s="38" t="s">
        <v>52</v>
      </c>
      <c r="B9" s="9" t="s">
        <v>80</v>
      </c>
      <c r="C9" s="30">
        <v>4</v>
      </c>
      <c r="D9" s="71">
        <v>4890</v>
      </c>
      <c r="E9" s="63">
        <f t="shared" si="0"/>
        <v>163</v>
      </c>
    </row>
    <row r="10" spans="1:5" ht="15.75">
      <c r="A10" s="38" t="s">
        <v>9</v>
      </c>
      <c r="B10" s="39" t="s">
        <v>8</v>
      </c>
      <c r="C10" s="30">
        <v>5</v>
      </c>
      <c r="D10" s="71">
        <f>D11+D12</f>
        <v>2647</v>
      </c>
      <c r="E10" s="63">
        <f t="shared" si="0"/>
        <v>88.23333333333333</v>
      </c>
    </row>
    <row r="11" spans="1:5" ht="15.75">
      <c r="A11" s="42" t="s">
        <v>10</v>
      </c>
      <c r="B11" s="12" t="s">
        <v>76</v>
      </c>
      <c r="C11" s="30">
        <v>6</v>
      </c>
      <c r="D11" s="71">
        <v>2170</v>
      </c>
      <c r="E11" s="63">
        <f t="shared" si="0"/>
        <v>72.33333333333333</v>
      </c>
    </row>
    <row r="12" spans="1:5" ht="15.75">
      <c r="A12" s="42" t="s">
        <v>78</v>
      </c>
      <c r="B12" s="9" t="s">
        <v>77</v>
      </c>
      <c r="C12" s="30">
        <v>7</v>
      </c>
      <c r="D12" s="71">
        <v>477</v>
      </c>
      <c r="E12" s="63">
        <f t="shared" si="0"/>
        <v>15.9</v>
      </c>
    </row>
    <row r="13" spans="1:5" ht="15.75">
      <c r="A13" s="42" t="s">
        <v>11</v>
      </c>
      <c r="B13" s="39" t="s">
        <v>12</v>
      </c>
      <c r="C13" s="30">
        <v>8</v>
      </c>
      <c r="D13" s="71"/>
      <c r="E13" s="63">
        <f t="shared" si="0"/>
        <v>0</v>
      </c>
    </row>
    <row r="14" spans="1:5" ht="15.75">
      <c r="A14" s="42" t="s">
        <v>13</v>
      </c>
      <c r="B14" s="41"/>
      <c r="C14" s="30">
        <v>9</v>
      </c>
      <c r="D14" s="71"/>
      <c r="E14" s="63">
        <f t="shared" si="0"/>
        <v>0</v>
      </c>
    </row>
    <row r="15" spans="1:5" ht="31.5">
      <c r="A15" s="42" t="s">
        <v>14</v>
      </c>
      <c r="B15" s="39" t="s">
        <v>15</v>
      </c>
      <c r="C15" s="30">
        <v>10</v>
      </c>
      <c r="D15" s="71">
        <f>D16+D17+D18</f>
        <v>827</v>
      </c>
      <c r="E15" s="63">
        <f t="shared" si="0"/>
        <v>27.566666666666666</v>
      </c>
    </row>
    <row r="16" spans="1:5" ht="15.75">
      <c r="A16" s="13" t="s">
        <v>16</v>
      </c>
      <c r="B16" s="12" t="s">
        <v>76</v>
      </c>
      <c r="C16" s="30">
        <v>11</v>
      </c>
      <c r="D16" s="71">
        <v>357</v>
      </c>
      <c r="E16" s="63">
        <f t="shared" si="0"/>
        <v>11.9</v>
      </c>
    </row>
    <row r="17" spans="1:5" ht="15.75">
      <c r="A17" s="13" t="s">
        <v>82</v>
      </c>
      <c r="B17" s="9" t="s">
        <v>77</v>
      </c>
      <c r="C17" s="30">
        <v>12</v>
      </c>
      <c r="D17" s="71">
        <v>79</v>
      </c>
      <c r="E17" s="63">
        <f t="shared" si="0"/>
        <v>2.6333333333333333</v>
      </c>
    </row>
    <row r="18" spans="1:5" ht="15.75">
      <c r="A18" s="13" t="s">
        <v>83</v>
      </c>
      <c r="B18" s="9" t="s">
        <v>81</v>
      </c>
      <c r="C18" s="30">
        <v>13</v>
      </c>
      <c r="D18" s="71">
        <v>391</v>
      </c>
      <c r="E18" s="63">
        <f t="shared" si="0"/>
        <v>13.033333333333333</v>
      </c>
    </row>
    <row r="19" spans="1:5" ht="31.5">
      <c r="A19" s="43" t="s">
        <v>17</v>
      </c>
      <c r="B19" s="37" t="s">
        <v>56</v>
      </c>
      <c r="C19" s="30">
        <v>14</v>
      </c>
      <c r="D19" s="36">
        <f>D20+D21</f>
        <v>1468</v>
      </c>
      <c r="E19" s="63">
        <f t="shared" si="0"/>
        <v>48.93333333333333</v>
      </c>
    </row>
    <row r="20" spans="1:5" ht="15.75">
      <c r="A20" s="13" t="s">
        <v>18</v>
      </c>
      <c r="B20" s="12" t="s">
        <v>76</v>
      </c>
      <c r="C20" s="30">
        <v>15</v>
      </c>
      <c r="D20" s="36">
        <v>1203.28</v>
      </c>
      <c r="E20" s="63">
        <f t="shared" si="0"/>
        <v>40.10933333333333</v>
      </c>
    </row>
    <row r="21" spans="1:5" ht="15.75">
      <c r="A21" s="13" t="s">
        <v>75</v>
      </c>
      <c r="B21" s="9" t="s">
        <v>77</v>
      </c>
      <c r="C21" s="30">
        <v>16</v>
      </c>
      <c r="D21" s="71">
        <v>264.72</v>
      </c>
      <c r="E21" s="63">
        <f t="shared" si="0"/>
        <v>8.824000000000002</v>
      </c>
    </row>
    <row r="22" spans="1:5" ht="31.5">
      <c r="A22" s="43" t="s">
        <v>45</v>
      </c>
      <c r="B22" s="37" t="s">
        <v>33</v>
      </c>
      <c r="C22" s="30">
        <v>17</v>
      </c>
      <c r="D22" s="36">
        <f>D6*10%</f>
        <v>1468</v>
      </c>
      <c r="E22" s="63">
        <f t="shared" si="0"/>
        <v>48.93333333333333</v>
      </c>
    </row>
    <row r="23" spans="1:5" ht="15.75">
      <c r="A23" s="13" t="s">
        <v>19</v>
      </c>
      <c r="B23" s="12" t="s">
        <v>76</v>
      </c>
      <c r="C23" s="30">
        <v>18</v>
      </c>
      <c r="D23" s="36">
        <v>1203.28</v>
      </c>
      <c r="E23" s="63">
        <f t="shared" si="0"/>
        <v>40.10933333333333</v>
      </c>
    </row>
    <row r="24" spans="1:5" ht="15.75">
      <c r="A24" s="13" t="s">
        <v>74</v>
      </c>
      <c r="B24" s="9" t="s">
        <v>77</v>
      </c>
      <c r="C24" s="30">
        <v>19</v>
      </c>
      <c r="D24" s="71">
        <v>264.72</v>
      </c>
      <c r="E24" s="63">
        <f t="shared" si="0"/>
        <v>8.824000000000002</v>
      </c>
    </row>
    <row r="25" spans="1:5" ht="15.75">
      <c r="A25" s="43" t="s">
        <v>46</v>
      </c>
      <c r="B25" s="37" t="s">
        <v>21</v>
      </c>
      <c r="C25" s="30">
        <v>20</v>
      </c>
      <c r="D25" s="36"/>
      <c r="E25" s="63">
        <f t="shared" si="0"/>
        <v>0</v>
      </c>
    </row>
    <row r="26" spans="1:5" ht="15.75">
      <c r="A26" s="42" t="s">
        <v>22</v>
      </c>
      <c r="B26" s="41"/>
      <c r="C26" s="30">
        <v>21</v>
      </c>
      <c r="D26" s="71"/>
      <c r="E26" s="63">
        <f t="shared" si="0"/>
        <v>0</v>
      </c>
    </row>
    <row r="27" spans="1:5" ht="15.75">
      <c r="A27" s="43" t="s">
        <v>23</v>
      </c>
      <c r="B27" s="44" t="s">
        <v>24</v>
      </c>
      <c r="C27" s="30">
        <v>22</v>
      </c>
      <c r="D27" s="36"/>
      <c r="E27" s="63">
        <f t="shared" si="0"/>
        <v>0</v>
      </c>
    </row>
    <row r="28" spans="1:5" ht="15.75">
      <c r="A28" s="43" t="s">
        <v>25</v>
      </c>
      <c r="B28" s="37" t="s">
        <v>26</v>
      </c>
      <c r="C28" s="30">
        <v>23</v>
      </c>
      <c r="D28" s="36"/>
      <c r="E28" s="63">
        <f t="shared" si="0"/>
        <v>0</v>
      </c>
    </row>
    <row r="29" spans="1:5" ht="15.75">
      <c r="A29" s="45" t="s">
        <v>34</v>
      </c>
      <c r="B29" s="39" t="s">
        <v>27</v>
      </c>
      <c r="C29" s="30">
        <v>24</v>
      </c>
      <c r="D29" s="71"/>
      <c r="E29" s="63">
        <f t="shared" si="0"/>
        <v>0</v>
      </c>
    </row>
    <row r="30" spans="1:5" ht="15.75">
      <c r="A30" s="42" t="s">
        <v>35</v>
      </c>
      <c r="B30" s="41" t="s">
        <v>28</v>
      </c>
      <c r="C30" s="30">
        <v>25</v>
      </c>
      <c r="D30" s="71"/>
      <c r="E30" s="63">
        <f t="shared" si="0"/>
        <v>0</v>
      </c>
    </row>
    <row r="31" spans="1:5" ht="15.75">
      <c r="A31" s="42" t="s">
        <v>36</v>
      </c>
      <c r="B31" s="41" t="s">
        <v>29</v>
      </c>
      <c r="C31" s="30">
        <v>26</v>
      </c>
      <c r="D31" s="71"/>
      <c r="E31" s="63">
        <f>D31/30</f>
        <v>0</v>
      </c>
    </row>
    <row r="32" spans="1:5" ht="28.5" customHeight="1">
      <c r="A32" s="46" t="s">
        <v>37</v>
      </c>
      <c r="B32" s="47" t="s">
        <v>30</v>
      </c>
      <c r="C32" s="30">
        <v>27</v>
      </c>
      <c r="D32" s="48">
        <f>D6+D19+D22</f>
        <v>17616</v>
      </c>
      <c r="E32" s="63">
        <f>D32/30</f>
        <v>587.2</v>
      </c>
    </row>
    <row r="33" spans="1:5" ht="28.5" customHeight="1">
      <c r="A33" s="46" t="s">
        <v>38</v>
      </c>
      <c r="B33" s="47" t="s">
        <v>31</v>
      </c>
      <c r="C33" s="30">
        <v>28</v>
      </c>
      <c r="D33" s="50">
        <f>D32/60</f>
        <v>293.6</v>
      </c>
      <c r="E33" s="63">
        <f>D33/D34</f>
        <v>9.786666666666667</v>
      </c>
    </row>
    <row r="34" spans="1:5" ht="28.5" customHeight="1">
      <c r="A34" s="46" t="s">
        <v>39</v>
      </c>
      <c r="B34" s="51" t="s">
        <v>32</v>
      </c>
      <c r="C34" s="30">
        <v>29</v>
      </c>
      <c r="D34" s="52">
        <v>30</v>
      </c>
      <c r="E34" s="65">
        <f>D34/120</f>
        <v>0.25</v>
      </c>
    </row>
    <row r="35" spans="1:5" ht="28.5" customHeight="1">
      <c r="A35" s="46" t="s">
        <v>40</v>
      </c>
      <c r="B35" s="47" t="s">
        <v>41</v>
      </c>
      <c r="C35" s="30">
        <v>30</v>
      </c>
      <c r="D35" s="49">
        <f>D33*3</f>
        <v>880.8000000000001</v>
      </c>
      <c r="E35" s="63">
        <f>E33*3</f>
        <v>29.36</v>
      </c>
    </row>
    <row r="36" spans="1:5" ht="28.5" customHeight="1">
      <c r="A36" s="48">
        <v>12</v>
      </c>
      <c r="B36" s="53" t="s">
        <v>42</v>
      </c>
      <c r="C36" s="30">
        <v>31</v>
      </c>
      <c r="D36" s="54">
        <f>D35*20%</f>
        <v>176.16000000000003</v>
      </c>
      <c r="E36" s="63">
        <f>E35*20%</f>
        <v>5.872</v>
      </c>
    </row>
    <row r="37" spans="1:5" ht="28.5" customHeight="1">
      <c r="A37" s="48">
        <v>13</v>
      </c>
      <c r="B37" s="47" t="s">
        <v>43</v>
      </c>
      <c r="C37" s="30">
        <v>32</v>
      </c>
      <c r="D37" s="49">
        <f>D35+D36</f>
        <v>1056.96</v>
      </c>
      <c r="E37" s="63">
        <f>E35+E36</f>
        <v>35.232</v>
      </c>
    </row>
    <row r="38" spans="1:5" ht="28.5" customHeight="1">
      <c r="A38" s="48">
        <v>14</v>
      </c>
      <c r="B38" s="47" t="s">
        <v>44</v>
      </c>
      <c r="C38" s="30">
        <v>33</v>
      </c>
      <c r="D38" s="49">
        <f>D37/3</f>
        <v>352.32</v>
      </c>
      <c r="E38" s="63">
        <f>E37/3</f>
        <v>11.744</v>
      </c>
    </row>
    <row r="39" spans="1:5" ht="15">
      <c r="A39" s="55"/>
      <c r="B39" s="55"/>
      <c r="C39" s="55"/>
      <c r="D39" s="55"/>
      <c r="E39" s="55"/>
    </row>
    <row r="40" spans="1:5" ht="15.75">
      <c r="A40" s="55"/>
      <c r="B40" s="56" t="s">
        <v>48</v>
      </c>
      <c r="C40" s="57"/>
      <c r="D40" s="57"/>
      <c r="E40" s="57" t="s">
        <v>53</v>
      </c>
    </row>
    <row r="41" spans="1:5" ht="15.75">
      <c r="A41" s="55"/>
      <c r="B41" s="57"/>
      <c r="C41" s="57"/>
      <c r="D41" s="57"/>
      <c r="E41" s="57"/>
    </row>
    <row r="42" spans="1:5" ht="15.75">
      <c r="A42" s="55"/>
      <c r="B42" s="56" t="s">
        <v>49</v>
      </c>
      <c r="C42" s="57"/>
      <c r="D42" s="57"/>
      <c r="E42" s="57" t="s">
        <v>54</v>
      </c>
    </row>
    <row r="43" spans="1:5" ht="15.75">
      <c r="A43" s="55"/>
      <c r="B43" s="57"/>
      <c r="C43" s="57"/>
      <c r="D43" s="57"/>
      <c r="E43" s="57"/>
    </row>
    <row r="44" spans="1:5" ht="15.75">
      <c r="A44" s="55"/>
      <c r="B44" s="57" t="s">
        <v>50</v>
      </c>
      <c r="C44" s="57"/>
      <c r="D44" s="57"/>
      <c r="E44" s="57" t="s">
        <v>55</v>
      </c>
    </row>
  </sheetData>
  <sheetProtection/>
  <mergeCells count="5">
    <mergeCell ref="A2:E2"/>
    <mergeCell ref="A3:A4"/>
    <mergeCell ref="B3:B4"/>
    <mergeCell ref="C3:C4"/>
    <mergeCell ref="D3:E3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A1" sqref="A1:E44"/>
    </sheetView>
  </sheetViews>
  <sheetFormatPr defaultColWidth="9.140625" defaultRowHeight="15"/>
  <cols>
    <col min="1" max="1" width="6.00390625" style="0" customWidth="1"/>
    <col min="2" max="2" width="57.28125" style="0" customWidth="1"/>
    <col min="3" max="3" width="7.57421875" style="0" customWidth="1"/>
    <col min="4" max="4" width="16.00390625" style="0" customWidth="1"/>
    <col min="5" max="5" width="20.8515625" style="0" customWidth="1"/>
  </cols>
  <sheetData>
    <row r="1" ht="15">
      <c r="E1" s="25" t="s">
        <v>66</v>
      </c>
    </row>
    <row r="2" spans="1:5" ht="61.5" customHeight="1">
      <c r="A2" s="72" t="s">
        <v>67</v>
      </c>
      <c r="B2" s="72"/>
      <c r="C2" s="72"/>
      <c r="D2" s="72"/>
      <c r="E2" s="72"/>
    </row>
    <row r="3" spans="1:5" ht="15.75">
      <c r="A3" s="73" t="s">
        <v>0</v>
      </c>
      <c r="B3" s="73" t="s">
        <v>47</v>
      </c>
      <c r="C3" s="74" t="s">
        <v>20</v>
      </c>
      <c r="D3" s="75" t="s">
        <v>1</v>
      </c>
      <c r="E3" s="76"/>
    </row>
    <row r="4" spans="1:5" ht="31.5">
      <c r="A4" s="73"/>
      <c r="B4" s="73"/>
      <c r="C4" s="74"/>
      <c r="D4" s="4" t="s">
        <v>2</v>
      </c>
      <c r="E4" s="60" t="s">
        <v>3</v>
      </c>
    </row>
    <row r="5" spans="1:5" ht="23.25" customHeight="1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5.75">
      <c r="A6" s="36">
        <v>1</v>
      </c>
      <c r="B6" s="37" t="s">
        <v>4</v>
      </c>
      <c r="C6" s="30">
        <v>1</v>
      </c>
      <c r="D6" s="36">
        <f>D7+D10+D15</f>
        <v>15394</v>
      </c>
      <c r="E6" s="63">
        <f>D6/71</f>
        <v>216.81690140845072</v>
      </c>
    </row>
    <row r="7" spans="1:5" ht="15.75">
      <c r="A7" s="38" t="s">
        <v>5</v>
      </c>
      <c r="B7" s="39" t="s">
        <v>6</v>
      </c>
      <c r="C7" s="30">
        <v>2</v>
      </c>
      <c r="D7" s="71">
        <f>D8+D9</f>
        <v>11887</v>
      </c>
      <c r="E7" s="63">
        <f aca="true" t="shared" si="0" ref="E7:E32">D7/71</f>
        <v>167.42253521126761</v>
      </c>
    </row>
    <row r="8" spans="1:5" ht="15.75">
      <c r="A8" s="38" t="s">
        <v>7</v>
      </c>
      <c r="B8" s="9" t="s">
        <v>79</v>
      </c>
      <c r="C8" s="30">
        <v>3</v>
      </c>
      <c r="D8" s="71">
        <v>7747</v>
      </c>
      <c r="E8" s="63">
        <f t="shared" si="0"/>
        <v>109.11267605633803</v>
      </c>
    </row>
    <row r="9" spans="1:5" ht="15.75">
      <c r="A9" s="38" t="s">
        <v>52</v>
      </c>
      <c r="B9" s="9" t="s">
        <v>80</v>
      </c>
      <c r="C9" s="30">
        <v>4</v>
      </c>
      <c r="D9" s="71">
        <v>4140</v>
      </c>
      <c r="E9" s="63">
        <f t="shared" si="0"/>
        <v>58.309859154929576</v>
      </c>
    </row>
    <row r="10" spans="1:5" ht="15.75">
      <c r="A10" s="38" t="s">
        <v>9</v>
      </c>
      <c r="B10" s="39" t="s">
        <v>8</v>
      </c>
      <c r="C10" s="30">
        <v>5</v>
      </c>
      <c r="D10" s="71">
        <f>D11+D12</f>
        <v>2621</v>
      </c>
      <c r="E10" s="63">
        <f t="shared" si="0"/>
        <v>36.91549295774648</v>
      </c>
    </row>
    <row r="11" spans="1:5" ht="15.75">
      <c r="A11" s="42" t="s">
        <v>10</v>
      </c>
      <c r="B11" s="12" t="s">
        <v>76</v>
      </c>
      <c r="C11" s="30">
        <v>6</v>
      </c>
      <c r="D11" s="71">
        <v>2148</v>
      </c>
      <c r="E11" s="63">
        <f t="shared" si="0"/>
        <v>30.253521126760564</v>
      </c>
    </row>
    <row r="12" spans="1:5" ht="15.75">
      <c r="A12" s="42" t="s">
        <v>78</v>
      </c>
      <c r="B12" s="9" t="s">
        <v>77</v>
      </c>
      <c r="C12" s="30">
        <v>7</v>
      </c>
      <c r="D12" s="71">
        <v>473</v>
      </c>
      <c r="E12" s="63">
        <f t="shared" si="0"/>
        <v>6.661971830985915</v>
      </c>
    </row>
    <row r="13" spans="1:5" ht="15.75">
      <c r="A13" s="42" t="s">
        <v>11</v>
      </c>
      <c r="B13" s="39" t="s">
        <v>12</v>
      </c>
      <c r="C13" s="30">
        <v>8</v>
      </c>
      <c r="D13" s="71"/>
      <c r="E13" s="63">
        <f t="shared" si="0"/>
        <v>0</v>
      </c>
    </row>
    <row r="14" spans="1:5" ht="15.75">
      <c r="A14" s="42" t="s">
        <v>13</v>
      </c>
      <c r="B14" s="41"/>
      <c r="C14" s="30">
        <v>9</v>
      </c>
      <c r="D14" s="71"/>
      <c r="E14" s="63">
        <f t="shared" si="0"/>
        <v>0</v>
      </c>
    </row>
    <row r="15" spans="1:5" ht="31.5">
      <c r="A15" s="42" t="s">
        <v>14</v>
      </c>
      <c r="B15" s="39" t="s">
        <v>15</v>
      </c>
      <c r="C15" s="30">
        <v>10</v>
      </c>
      <c r="D15" s="71">
        <f>D16+D17+D18</f>
        <v>886</v>
      </c>
      <c r="E15" s="63">
        <f t="shared" si="0"/>
        <v>12.47887323943662</v>
      </c>
    </row>
    <row r="16" spans="1:5" ht="15.75">
      <c r="A16" s="13" t="s">
        <v>16</v>
      </c>
      <c r="B16" s="12" t="s">
        <v>76</v>
      </c>
      <c r="C16" s="30">
        <v>11</v>
      </c>
      <c r="D16" s="71">
        <v>360</v>
      </c>
      <c r="E16" s="63">
        <f t="shared" si="0"/>
        <v>5.070422535211268</v>
      </c>
    </row>
    <row r="17" spans="1:5" ht="15.75">
      <c r="A17" s="13" t="s">
        <v>82</v>
      </c>
      <c r="B17" s="9" t="s">
        <v>77</v>
      </c>
      <c r="C17" s="30">
        <v>12</v>
      </c>
      <c r="D17" s="71">
        <v>79</v>
      </c>
      <c r="E17" s="63">
        <f t="shared" si="0"/>
        <v>1.1126760563380282</v>
      </c>
    </row>
    <row r="18" spans="1:5" ht="15.75">
      <c r="A18" s="13" t="s">
        <v>83</v>
      </c>
      <c r="B18" s="9" t="s">
        <v>81</v>
      </c>
      <c r="C18" s="30">
        <v>13</v>
      </c>
      <c r="D18" s="71">
        <v>447</v>
      </c>
      <c r="E18" s="63">
        <f t="shared" si="0"/>
        <v>6.295774647887324</v>
      </c>
    </row>
    <row r="19" spans="1:5" ht="31.5">
      <c r="A19" s="43" t="s">
        <v>17</v>
      </c>
      <c r="B19" s="37" t="s">
        <v>56</v>
      </c>
      <c r="C19" s="30">
        <v>14</v>
      </c>
      <c r="D19" s="36">
        <f>D20+D21</f>
        <v>1539.4</v>
      </c>
      <c r="E19" s="63">
        <f t="shared" si="0"/>
        <v>21.68169014084507</v>
      </c>
    </row>
    <row r="20" spans="1:5" ht="15.75">
      <c r="A20" s="13" t="s">
        <v>18</v>
      </c>
      <c r="B20" s="12" t="s">
        <v>76</v>
      </c>
      <c r="C20" s="30">
        <v>15</v>
      </c>
      <c r="D20" s="36">
        <v>1261.8</v>
      </c>
      <c r="E20" s="63">
        <f t="shared" si="0"/>
        <v>17.771830985915493</v>
      </c>
    </row>
    <row r="21" spans="1:5" ht="15.75">
      <c r="A21" s="13" t="s">
        <v>75</v>
      </c>
      <c r="B21" s="9" t="s">
        <v>77</v>
      </c>
      <c r="C21" s="30">
        <v>16</v>
      </c>
      <c r="D21" s="71">
        <v>277.6</v>
      </c>
      <c r="E21" s="63">
        <f t="shared" si="0"/>
        <v>3.9098591549295776</v>
      </c>
    </row>
    <row r="22" spans="1:5" ht="31.5">
      <c r="A22" s="43" t="s">
        <v>45</v>
      </c>
      <c r="B22" s="37" t="s">
        <v>33</v>
      </c>
      <c r="C22" s="30">
        <v>17</v>
      </c>
      <c r="D22" s="36">
        <f>D6*10%</f>
        <v>1539.4</v>
      </c>
      <c r="E22" s="63">
        <f t="shared" si="0"/>
        <v>21.68169014084507</v>
      </c>
    </row>
    <row r="23" spans="1:5" ht="15.75">
      <c r="A23" s="13" t="s">
        <v>19</v>
      </c>
      <c r="B23" s="12" t="s">
        <v>76</v>
      </c>
      <c r="C23" s="30">
        <v>18</v>
      </c>
      <c r="D23" s="36">
        <v>1261.8</v>
      </c>
      <c r="E23" s="63">
        <f t="shared" si="0"/>
        <v>17.771830985915493</v>
      </c>
    </row>
    <row r="24" spans="1:5" ht="15.75">
      <c r="A24" s="13" t="s">
        <v>74</v>
      </c>
      <c r="B24" s="9" t="s">
        <v>77</v>
      </c>
      <c r="C24" s="30">
        <v>19</v>
      </c>
      <c r="D24" s="71">
        <v>277.6</v>
      </c>
      <c r="E24" s="63">
        <f t="shared" si="0"/>
        <v>3.9098591549295776</v>
      </c>
    </row>
    <row r="25" spans="1:5" ht="15.75">
      <c r="A25" s="43" t="s">
        <v>46</v>
      </c>
      <c r="B25" s="37" t="s">
        <v>21</v>
      </c>
      <c r="C25" s="30">
        <v>20</v>
      </c>
      <c r="D25" s="36"/>
      <c r="E25" s="63">
        <f t="shared" si="0"/>
        <v>0</v>
      </c>
    </row>
    <row r="26" spans="1:5" ht="15.75">
      <c r="A26" s="42" t="s">
        <v>22</v>
      </c>
      <c r="B26" s="41"/>
      <c r="C26" s="30">
        <v>21</v>
      </c>
      <c r="D26" s="71"/>
      <c r="E26" s="63">
        <f t="shared" si="0"/>
        <v>0</v>
      </c>
    </row>
    <row r="27" spans="1:5" ht="15.75">
      <c r="A27" s="43" t="s">
        <v>23</v>
      </c>
      <c r="B27" s="44" t="s">
        <v>24</v>
      </c>
      <c r="C27" s="30">
        <v>22</v>
      </c>
      <c r="D27" s="36"/>
      <c r="E27" s="63">
        <f t="shared" si="0"/>
        <v>0</v>
      </c>
    </row>
    <row r="28" spans="1:5" ht="15.75">
      <c r="A28" s="43" t="s">
        <v>25</v>
      </c>
      <c r="B28" s="37" t="s">
        <v>26</v>
      </c>
      <c r="C28" s="30">
        <v>23</v>
      </c>
      <c r="D28" s="36"/>
      <c r="E28" s="63">
        <f t="shared" si="0"/>
        <v>0</v>
      </c>
    </row>
    <row r="29" spans="1:5" ht="15.75">
      <c r="A29" s="45" t="s">
        <v>34</v>
      </c>
      <c r="B29" s="39" t="s">
        <v>27</v>
      </c>
      <c r="C29" s="30">
        <v>24</v>
      </c>
      <c r="D29" s="71"/>
      <c r="E29" s="63">
        <f t="shared" si="0"/>
        <v>0</v>
      </c>
    </row>
    <row r="30" spans="1:5" ht="15.75">
      <c r="A30" s="42" t="s">
        <v>35</v>
      </c>
      <c r="B30" s="41" t="s">
        <v>28</v>
      </c>
      <c r="C30" s="30">
        <v>25</v>
      </c>
      <c r="D30" s="71"/>
      <c r="E30" s="63">
        <f t="shared" si="0"/>
        <v>0</v>
      </c>
    </row>
    <row r="31" spans="1:5" ht="15.75">
      <c r="A31" s="42" t="s">
        <v>36</v>
      </c>
      <c r="B31" s="41" t="s">
        <v>29</v>
      </c>
      <c r="C31" s="30">
        <v>26</v>
      </c>
      <c r="D31" s="71"/>
      <c r="E31" s="63">
        <f t="shared" si="0"/>
        <v>0</v>
      </c>
    </row>
    <row r="32" spans="1:5" ht="31.5">
      <c r="A32" s="46" t="s">
        <v>37</v>
      </c>
      <c r="B32" s="47" t="s">
        <v>30</v>
      </c>
      <c r="C32" s="30">
        <v>27</v>
      </c>
      <c r="D32" s="48">
        <f>D6+D19+D22</f>
        <v>18472.800000000003</v>
      </c>
      <c r="E32" s="63">
        <f t="shared" si="0"/>
        <v>260.1802816901409</v>
      </c>
    </row>
    <row r="33" spans="1:5" ht="20.25" customHeight="1">
      <c r="A33" s="46" t="s">
        <v>38</v>
      </c>
      <c r="B33" s="47" t="s">
        <v>31</v>
      </c>
      <c r="C33" s="30">
        <v>28</v>
      </c>
      <c r="D33" s="50">
        <f>D32/60</f>
        <v>307.88000000000005</v>
      </c>
      <c r="E33" s="63">
        <f>D33/D34</f>
        <v>4.336338028169015</v>
      </c>
    </row>
    <row r="34" spans="1:5" ht="20.25" customHeight="1">
      <c r="A34" s="46" t="s">
        <v>39</v>
      </c>
      <c r="B34" s="51" t="s">
        <v>32</v>
      </c>
      <c r="C34" s="30">
        <v>29</v>
      </c>
      <c r="D34" s="52">
        <v>71</v>
      </c>
      <c r="E34" s="65">
        <f>D34/120</f>
        <v>0.5916666666666667</v>
      </c>
    </row>
    <row r="35" spans="1:5" ht="20.25" customHeight="1">
      <c r="A35" s="46" t="s">
        <v>40</v>
      </c>
      <c r="B35" s="47" t="s">
        <v>41</v>
      </c>
      <c r="C35" s="30">
        <v>30</v>
      </c>
      <c r="D35" s="49">
        <f>D33*3</f>
        <v>923.6400000000001</v>
      </c>
      <c r="E35" s="63">
        <f>E33*3</f>
        <v>13.009014084507045</v>
      </c>
    </row>
    <row r="36" spans="1:5" ht="20.25" customHeight="1">
      <c r="A36" s="48">
        <v>12</v>
      </c>
      <c r="B36" s="53" t="s">
        <v>42</v>
      </c>
      <c r="C36" s="30">
        <v>31</v>
      </c>
      <c r="D36" s="54">
        <f>D35*20%</f>
        <v>184.72800000000004</v>
      </c>
      <c r="E36" s="63">
        <f>E35*20%</f>
        <v>2.6018028169014094</v>
      </c>
    </row>
    <row r="37" spans="1:5" ht="20.25" customHeight="1">
      <c r="A37" s="48">
        <v>13</v>
      </c>
      <c r="B37" s="47" t="s">
        <v>43</v>
      </c>
      <c r="C37" s="30">
        <v>32</v>
      </c>
      <c r="D37" s="49">
        <f>D35+D36</f>
        <v>1108.3680000000002</v>
      </c>
      <c r="E37" s="63">
        <f>E35+E36</f>
        <v>15.610816901408455</v>
      </c>
    </row>
    <row r="38" spans="1:5" ht="20.25" customHeight="1">
      <c r="A38" s="48">
        <v>14</v>
      </c>
      <c r="B38" s="47" t="s">
        <v>44</v>
      </c>
      <c r="C38" s="30">
        <v>33</v>
      </c>
      <c r="D38" s="49">
        <f>D37/3</f>
        <v>369.4560000000001</v>
      </c>
      <c r="E38" s="63">
        <f>E37/3</f>
        <v>5.203605633802819</v>
      </c>
    </row>
    <row r="39" spans="1:5" ht="15">
      <c r="A39" s="55"/>
      <c r="B39" s="55"/>
      <c r="C39" s="55"/>
      <c r="D39" s="55"/>
      <c r="E39" s="55"/>
    </row>
    <row r="40" spans="1:5" ht="15.75">
      <c r="A40" s="55"/>
      <c r="B40" s="56" t="s">
        <v>48</v>
      </c>
      <c r="C40" s="57"/>
      <c r="D40" s="57"/>
      <c r="E40" s="57" t="s">
        <v>53</v>
      </c>
    </row>
    <row r="41" spans="1:5" ht="15.75">
      <c r="A41" s="55"/>
      <c r="B41" s="57"/>
      <c r="C41" s="57"/>
      <c r="D41" s="57"/>
      <c r="E41" s="57"/>
    </row>
    <row r="42" spans="1:5" ht="15.75">
      <c r="A42" s="55"/>
      <c r="B42" s="56" t="s">
        <v>49</v>
      </c>
      <c r="C42" s="57"/>
      <c r="D42" s="57"/>
      <c r="E42" s="57" t="s">
        <v>54</v>
      </c>
    </row>
    <row r="43" spans="1:5" ht="15.75">
      <c r="A43" s="55"/>
      <c r="B43" s="57"/>
      <c r="C43" s="57"/>
      <c r="D43" s="57"/>
      <c r="E43" s="57"/>
    </row>
    <row r="44" spans="1:5" ht="15.75">
      <c r="A44" s="55"/>
      <c r="B44" s="57" t="s">
        <v>50</v>
      </c>
      <c r="C44" s="57"/>
      <c r="D44" s="57"/>
      <c r="E44" s="57" t="s">
        <v>55</v>
      </c>
    </row>
  </sheetData>
  <sheetProtection/>
  <mergeCells count="5">
    <mergeCell ref="A2:E2"/>
    <mergeCell ref="A3:A4"/>
    <mergeCell ref="B3:B4"/>
    <mergeCell ref="C3:C4"/>
    <mergeCell ref="D3:E3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22">
      <selection activeCell="B45" sqref="B45"/>
    </sheetView>
  </sheetViews>
  <sheetFormatPr defaultColWidth="9.140625" defaultRowHeight="15"/>
  <cols>
    <col min="1" max="1" width="9.7109375" style="0" customWidth="1"/>
    <col min="2" max="2" width="51.57421875" style="0" customWidth="1"/>
    <col min="3" max="3" width="6.8515625" style="0" customWidth="1"/>
    <col min="4" max="4" width="13.28125" style="0" customWidth="1"/>
    <col min="5" max="5" width="21.7109375" style="0" customWidth="1"/>
  </cols>
  <sheetData>
    <row r="1" spans="1:5" ht="15">
      <c r="A1" s="31"/>
      <c r="B1" s="31"/>
      <c r="C1" s="31"/>
      <c r="D1" s="31"/>
      <c r="E1" s="58" t="s">
        <v>68</v>
      </c>
    </row>
    <row r="2" spans="1:5" ht="57" customHeight="1">
      <c r="A2" s="77" t="s">
        <v>69</v>
      </c>
      <c r="B2" s="77"/>
      <c r="C2" s="77"/>
      <c r="D2" s="77"/>
      <c r="E2" s="77"/>
    </row>
    <row r="3" spans="1:5" ht="15.75">
      <c r="A3" s="78" t="s">
        <v>0</v>
      </c>
      <c r="B3" s="78" t="s">
        <v>47</v>
      </c>
      <c r="C3" s="79" t="s">
        <v>20</v>
      </c>
      <c r="D3" s="80" t="s">
        <v>1</v>
      </c>
      <c r="E3" s="81"/>
    </row>
    <row r="4" spans="1:5" ht="47.25">
      <c r="A4" s="78"/>
      <c r="B4" s="78"/>
      <c r="C4" s="79"/>
      <c r="D4" s="32" t="s">
        <v>2</v>
      </c>
      <c r="E4" s="62" t="s">
        <v>3</v>
      </c>
    </row>
    <row r="5" spans="1:5" ht="15">
      <c r="A5" s="34">
        <v>1</v>
      </c>
      <c r="B5" s="34">
        <v>2</v>
      </c>
      <c r="C5" s="35">
        <v>3</v>
      </c>
      <c r="D5" s="35">
        <v>4</v>
      </c>
      <c r="E5" s="35">
        <v>5</v>
      </c>
    </row>
    <row r="6" spans="1:5" ht="15.75">
      <c r="A6" s="36">
        <v>1</v>
      </c>
      <c r="B6" s="37" t="s">
        <v>4</v>
      </c>
      <c r="C6" s="30">
        <v>1</v>
      </c>
      <c r="D6" s="36">
        <f>D7+D10+D15</f>
        <v>13134</v>
      </c>
      <c r="E6" s="63">
        <f>D6/30</f>
        <v>437.8</v>
      </c>
    </row>
    <row r="7" spans="1:5" ht="15.75">
      <c r="A7" s="38" t="s">
        <v>5</v>
      </c>
      <c r="B7" s="39" t="s">
        <v>6</v>
      </c>
      <c r="C7" s="30">
        <v>2</v>
      </c>
      <c r="D7" s="71">
        <f>D8+D9</f>
        <v>9992</v>
      </c>
      <c r="E7" s="63">
        <f aca="true" t="shared" si="0" ref="E7:E32">D7/30</f>
        <v>333.06666666666666</v>
      </c>
    </row>
    <row r="8" spans="1:5" ht="15.75">
      <c r="A8" s="38" t="s">
        <v>7</v>
      </c>
      <c r="B8" s="9" t="s">
        <v>79</v>
      </c>
      <c r="C8" s="30">
        <v>3</v>
      </c>
      <c r="D8" s="71">
        <v>6760</v>
      </c>
      <c r="E8" s="63">
        <f t="shared" si="0"/>
        <v>225.33333333333334</v>
      </c>
    </row>
    <row r="9" spans="1:5" ht="15.75">
      <c r="A9" s="38" t="s">
        <v>52</v>
      </c>
      <c r="B9" s="9" t="s">
        <v>80</v>
      </c>
      <c r="C9" s="30">
        <v>4</v>
      </c>
      <c r="D9" s="71">
        <v>3232</v>
      </c>
      <c r="E9" s="63">
        <f t="shared" si="0"/>
        <v>107.73333333333333</v>
      </c>
    </row>
    <row r="10" spans="1:5" ht="15.75">
      <c r="A10" s="38" t="s">
        <v>9</v>
      </c>
      <c r="B10" s="39" t="s">
        <v>8</v>
      </c>
      <c r="C10" s="30">
        <v>5</v>
      </c>
      <c r="D10" s="71">
        <f>D11+D12</f>
        <v>2394</v>
      </c>
      <c r="E10" s="63">
        <f t="shared" si="0"/>
        <v>79.8</v>
      </c>
    </row>
    <row r="11" spans="1:5" ht="15.75">
      <c r="A11" s="42" t="s">
        <v>10</v>
      </c>
      <c r="B11" s="12" t="s">
        <v>76</v>
      </c>
      <c r="C11" s="30">
        <v>6</v>
      </c>
      <c r="D11" s="71">
        <v>1962</v>
      </c>
      <c r="E11" s="63">
        <f t="shared" si="0"/>
        <v>65.4</v>
      </c>
    </row>
    <row r="12" spans="1:5" ht="15.75">
      <c r="A12" s="42" t="s">
        <v>78</v>
      </c>
      <c r="B12" s="9" t="s">
        <v>77</v>
      </c>
      <c r="C12" s="30">
        <v>7</v>
      </c>
      <c r="D12" s="71">
        <v>432</v>
      </c>
      <c r="E12" s="63">
        <f t="shared" si="0"/>
        <v>14.4</v>
      </c>
    </row>
    <row r="13" spans="1:5" ht="15.75">
      <c r="A13" s="42" t="s">
        <v>11</v>
      </c>
      <c r="B13" s="39" t="s">
        <v>12</v>
      </c>
      <c r="C13" s="30">
        <v>8</v>
      </c>
      <c r="D13" s="71"/>
      <c r="E13" s="63">
        <f t="shared" si="0"/>
        <v>0</v>
      </c>
    </row>
    <row r="14" spans="1:5" ht="15.75">
      <c r="A14" s="42" t="s">
        <v>13</v>
      </c>
      <c r="B14" s="41"/>
      <c r="C14" s="30">
        <v>9</v>
      </c>
      <c r="D14" s="71"/>
      <c r="E14" s="63">
        <f t="shared" si="0"/>
        <v>0</v>
      </c>
    </row>
    <row r="15" spans="1:5" ht="31.5">
      <c r="A15" s="42" t="s">
        <v>14</v>
      </c>
      <c r="B15" s="39" t="s">
        <v>15</v>
      </c>
      <c r="C15" s="30">
        <v>10</v>
      </c>
      <c r="D15" s="71">
        <f>D16+D17+D18</f>
        <v>748</v>
      </c>
      <c r="E15" s="63">
        <f t="shared" si="0"/>
        <v>24.933333333333334</v>
      </c>
    </row>
    <row r="16" spans="1:5" ht="15.75">
      <c r="A16" s="13" t="s">
        <v>16</v>
      </c>
      <c r="B16" s="12" t="s">
        <v>76</v>
      </c>
      <c r="C16" s="30">
        <v>11</v>
      </c>
      <c r="D16" s="71">
        <v>326</v>
      </c>
      <c r="E16" s="63">
        <f t="shared" si="0"/>
        <v>10.866666666666667</v>
      </c>
    </row>
    <row r="17" spans="1:5" ht="15.75">
      <c r="A17" s="13" t="s">
        <v>82</v>
      </c>
      <c r="B17" s="9" t="s">
        <v>77</v>
      </c>
      <c r="C17" s="30">
        <v>12</v>
      </c>
      <c r="D17" s="71">
        <v>72</v>
      </c>
      <c r="E17" s="63">
        <f t="shared" si="0"/>
        <v>2.4</v>
      </c>
    </row>
    <row r="18" spans="1:5" ht="15.75">
      <c r="A18" s="13" t="s">
        <v>83</v>
      </c>
      <c r="B18" s="9" t="s">
        <v>81</v>
      </c>
      <c r="C18" s="30">
        <v>13</v>
      </c>
      <c r="D18" s="71">
        <v>350</v>
      </c>
      <c r="E18" s="63">
        <f t="shared" si="0"/>
        <v>11.666666666666666</v>
      </c>
    </row>
    <row r="19" spans="1:5" ht="31.5">
      <c r="A19" s="43" t="s">
        <v>17</v>
      </c>
      <c r="B19" s="37" t="s">
        <v>56</v>
      </c>
      <c r="C19" s="30">
        <v>14</v>
      </c>
      <c r="D19" s="36">
        <f>D20+D21</f>
        <v>1313.3999999999999</v>
      </c>
      <c r="E19" s="63">
        <f t="shared" si="0"/>
        <v>43.779999999999994</v>
      </c>
    </row>
    <row r="20" spans="1:5" ht="15.75">
      <c r="A20" s="13" t="s">
        <v>18</v>
      </c>
      <c r="B20" s="12" t="s">
        <v>76</v>
      </c>
      <c r="C20" s="30">
        <v>15</v>
      </c>
      <c r="D20" s="36">
        <v>1076.56</v>
      </c>
      <c r="E20" s="63">
        <f t="shared" si="0"/>
        <v>35.88533333333333</v>
      </c>
    </row>
    <row r="21" spans="1:5" ht="15.75">
      <c r="A21" s="13" t="s">
        <v>75</v>
      </c>
      <c r="B21" s="9" t="s">
        <v>77</v>
      </c>
      <c r="C21" s="30">
        <v>16</v>
      </c>
      <c r="D21" s="71">
        <v>236.84</v>
      </c>
      <c r="E21" s="63">
        <f t="shared" si="0"/>
        <v>7.894666666666667</v>
      </c>
    </row>
    <row r="22" spans="1:5" ht="31.5">
      <c r="A22" s="43" t="s">
        <v>45</v>
      </c>
      <c r="B22" s="37" t="s">
        <v>33</v>
      </c>
      <c r="C22" s="30">
        <v>17</v>
      </c>
      <c r="D22" s="36">
        <f>D6*10%</f>
        <v>1313.4</v>
      </c>
      <c r="E22" s="63">
        <f t="shared" si="0"/>
        <v>43.78</v>
      </c>
    </row>
    <row r="23" spans="1:5" ht="15.75">
      <c r="A23" s="13" t="s">
        <v>19</v>
      </c>
      <c r="B23" s="12" t="s">
        <v>76</v>
      </c>
      <c r="C23" s="30">
        <v>18</v>
      </c>
      <c r="D23" s="36">
        <v>1076.56</v>
      </c>
      <c r="E23" s="63">
        <f t="shared" si="0"/>
        <v>35.88533333333333</v>
      </c>
    </row>
    <row r="24" spans="1:5" ht="15.75">
      <c r="A24" s="13" t="s">
        <v>74</v>
      </c>
      <c r="B24" s="9" t="s">
        <v>77</v>
      </c>
      <c r="C24" s="30">
        <v>19</v>
      </c>
      <c r="D24" s="71">
        <v>236.84</v>
      </c>
      <c r="E24" s="63">
        <f t="shared" si="0"/>
        <v>7.894666666666667</v>
      </c>
    </row>
    <row r="25" spans="1:5" ht="15.75">
      <c r="A25" s="43" t="s">
        <v>46</v>
      </c>
      <c r="B25" s="37" t="s">
        <v>21</v>
      </c>
      <c r="C25" s="30">
        <v>20</v>
      </c>
      <c r="D25" s="36"/>
      <c r="E25" s="63">
        <f t="shared" si="0"/>
        <v>0</v>
      </c>
    </row>
    <row r="26" spans="1:5" ht="15.75">
      <c r="A26" s="42" t="s">
        <v>22</v>
      </c>
      <c r="B26" s="41"/>
      <c r="C26" s="30">
        <v>21</v>
      </c>
      <c r="D26" s="71"/>
      <c r="E26" s="63">
        <f t="shared" si="0"/>
        <v>0</v>
      </c>
    </row>
    <row r="27" spans="1:5" ht="15.75">
      <c r="A27" s="43" t="s">
        <v>23</v>
      </c>
      <c r="B27" s="44" t="s">
        <v>24</v>
      </c>
      <c r="C27" s="30">
        <v>22</v>
      </c>
      <c r="D27" s="36"/>
      <c r="E27" s="63">
        <f t="shared" si="0"/>
        <v>0</v>
      </c>
    </row>
    <row r="28" spans="1:5" ht="15.75">
      <c r="A28" s="43" t="s">
        <v>25</v>
      </c>
      <c r="B28" s="37" t="s">
        <v>26</v>
      </c>
      <c r="C28" s="30">
        <v>23</v>
      </c>
      <c r="D28" s="36"/>
      <c r="E28" s="63">
        <f t="shared" si="0"/>
        <v>0</v>
      </c>
    </row>
    <row r="29" spans="1:5" ht="15.75">
      <c r="A29" s="45" t="s">
        <v>34</v>
      </c>
      <c r="B29" s="39" t="s">
        <v>27</v>
      </c>
      <c r="C29" s="30">
        <v>24</v>
      </c>
      <c r="D29" s="71"/>
      <c r="E29" s="63">
        <f t="shared" si="0"/>
        <v>0</v>
      </c>
    </row>
    <row r="30" spans="1:5" ht="15.75">
      <c r="A30" s="42" t="s">
        <v>35</v>
      </c>
      <c r="B30" s="41" t="s">
        <v>28</v>
      </c>
      <c r="C30" s="30">
        <v>25</v>
      </c>
      <c r="D30" s="71"/>
      <c r="E30" s="63">
        <f t="shared" si="0"/>
        <v>0</v>
      </c>
    </row>
    <row r="31" spans="1:5" ht="15.75">
      <c r="A31" s="42" t="s">
        <v>36</v>
      </c>
      <c r="B31" s="41" t="s">
        <v>29</v>
      </c>
      <c r="C31" s="30">
        <v>26</v>
      </c>
      <c r="D31" s="71"/>
      <c r="E31" s="63">
        <f t="shared" si="0"/>
        <v>0</v>
      </c>
    </row>
    <row r="32" spans="1:5" ht="31.5">
      <c r="A32" s="46" t="s">
        <v>37</v>
      </c>
      <c r="B32" s="47" t="s">
        <v>30</v>
      </c>
      <c r="C32" s="30">
        <v>27</v>
      </c>
      <c r="D32" s="48">
        <f>D6+D19+D22</f>
        <v>15760.8</v>
      </c>
      <c r="E32" s="63">
        <f t="shared" si="0"/>
        <v>525.36</v>
      </c>
    </row>
    <row r="33" spans="1:5" ht="21" customHeight="1">
      <c r="A33" s="46" t="s">
        <v>38</v>
      </c>
      <c r="B33" s="47" t="s">
        <v>31</v>
      </c>
      <c r="C33" s="30">
        <v>28</v>
      </c>
      <c r="D33" s="50">
        <f>D32/60</f>
        <v>262.68</v>
      </c>
      <c r="E33" s="63">
        <f>D33/D34</f>
        <v>8.756</v>
      </c>
    </row>
    <row r="34" spans="1:5" ht="21" customHeight="1">
      <c r="A34" s="46" t="s">
        <v>39</v>
      </c>
      <c r="B34" s="51" t="s">
        <v>32</v>
      </c>
      <c r="C34" s="30">
        <v>29</v>
      </c>
      <c r="D34" s="52">
        <v>30</v>
      </c>
      <c r="E34" s="65">
        <f>D34/120</f>
        <v>0.25</v>
      </c>
    </row>
    <row r="35" spans="1:5" ht="21" customHeight="1">
      <c r="A35" s="46" t="s">
        <v>40</v>
      </c>
      <c r="B35" s="47" t="s">
        <v>41</v>
      </c>
      <c r="C35" s="30">
        <v>30</v>
      </c>
      <c r="D35" s="49">
        <f>D33*3</f>
        <v>788.04</v>
      </c>
      <c r="E35" s="63">
        <f>E33*3</f>
        <v>26.268</v>
      </c>
    </row>
    <row r="36" spans="1:5" ht="21" customHeight="1">
      <c r="A36" s="48">
        <v>12</v>
      </c>
      <c r="B36" s="53" t="s">
        <v>42</v>
      </c>
      <c r="C36" s="30">
        <v>31</v>
      </c>
      <c r="D36" s="54">
        <f>D35*20%</f>
        <v>157.608</v>
      </c>
      <c r="E36" s="63">
        <f>E35*20%</f>
        <v>5.2536000000000005</v>
      </c>
    </row>
    <row r="37" spans="1:5" ht="21" customHeight="1">
      <c r="A37" s="48">
        <v>13</v>
      </c>
      <c r="B37" s="47" t="s">
        <v>43</v>
      </c>
      <c r="C37" s="30">
        <v>32</v>
      </c>
      <c r="D37" s="49">
        <f>D35+D36</f>
        <v>945.6479999999999</v>
      </c>
      <c r="E37" s="63">
        <f>E35+E36</f>
        <v>31.5216</v>
      </c>
    </row>
    <row r="38" spans="1:5" ht="21" customHeight="1">
      <c r="A38" s="48">
        <v>14</v>
      </c>
      <c r="B38" s="47" t="s">
        <v>44</v>
      </c>
      <c r="C38" s="30">
        <v>33</v>
      </c>
      <c r="D38" s="49">
        <f>D37/3</f>
        <v>315.21599999999995</v>
      </c>
      <c r="E38" s="63">
        <f>E37/3</f>
        <v>10.5072</v>
      </c>
    </row>
    <row r="39" spans="1:5" ht="15">
      <c r="A39" s="55"/>
      <c r="B39" s="55"/>
      <c r="C39" s="55"/>
      <c r="D39" s="55"/>
      <c r="E39" s="55"/>
    </row>
    <row r="40" spans="1:5" ht="15.75">
      <c r="A40" s="55"/>
      <c r="B40" s="56" t="s">
        <v>48</v>
      </c>
      <c r="C40" s="57"/>
      <c r="D40" s="57"/>
      <c r="E40" s="57" t="s">
        <v>53</v>
      </c>
    </row>
    <row r="41" spans="1:5" ht="15.75">
      <c r="A41" s="55"/>
      <c r="B41" s="57"/>
      <c r="C41" s="57"/>
      <c r="D41" s="57"/>
      <c r="E41" s="57"/>
    </row>
    <row r="42" spans="1:5" ht="15.75">
      <c r="A42" s="55"/>
      <c r="B42" s="56" t="s">
        <v>49</v>
      </c>
      <c r="C42" s="57"/>
      <c r="D42" s="57"/>
      <c r="E42" s="57" t="s">
        <v>54</v>
      </c>
    </row>
    <row r="43" spans="1:5" ht="15.75">
      <c r="A43" s="55"/>
      <c r="B43" s="57"/>
      <c r="C43" s="57"/>
      <c r="D43" s="57"/>
      <c r="E43" s="57"/>
    </row>
    <row r="44" spans="1:5" ht="15.75">
      <c r="A44" s="55"/>
      <c r="B44" s="57" t="s">
        <v>50</v>
      </c>
      <c r="C44" s="57"/>
      <c r="D44" s="57"/>
      <c r="E44" s="57" t="s">
        <v>55</v>
      </c>
    </row>
  </sheetData>
  <sheetProtection/>
  <mergeCells count="5">
    <mergeCell ref="A2:E2"/>
    <mergeCell ref="A3:A4"/>
    <mergeCell ref="B3:B4"/>
    <mergeCell ref="C3:C4"/>
    <mergeCell ref="D3:E3"/>
  </mergeCell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24">
      <selection activeCell="B47" sqref="B47"/>
    </sheetView>
  </sheetViews>
  <sheetFormatPr defaultColWidth="9.140625" defaultRowHeight="15"/>
  <cols>
    <col min="1" max="1" width="7.00390625" style="0" customWidth="1"/>
    <col min="2" max="2" width="60.57421875" style="0" customWidth="1"/>
    <col min="3" max="3" width="6.28125" style="0" customWidth="1"/>
    <col min="4" max="4" width="18.140625" style="0" customWidth="1"/>
    <col min="5" max="5" width="23.00390625" style="0" customWidth="1"/>
  </cols>
  <sheetData>
    <row r="1" ht="15">
      <c r="E1" s="25" t="s">
        <v>70</v>
      </c>
    </row>
    <row r="2" spans="1:5" ht="46.5" customHeight="1">
      <c r="A2" s="72" t="s">
        <v>71</v>
      </c>
      <c r="B2" s="72"/>
      <c r="C2" s="72"/>
      <c r="D2" s="72"/>
      <c r="E2" s="72"/>
    </row>
    <row r="3" spans="1:5" ht="15.75">
      <c r="A3" s="73" t="s">
        <v>0</v>
      </c>
      <c r="B3" s="73" t="s">
        <v>47</v>
      </c>
      <c r="C3" s="74" t="s">
        <v>20</v>
      </c>
      <c r="D3" s="75" t="s">
        <v>1</v>
      </c>
      <c r="E3" s="76"/>
    </row>
    <row r="4" spans="1:5" ht="31.5">
      <c r="A4" s="73"/>
      <c r="B4" s="73"/>
      <c r="C4" s="74"/>
      <c r="D4" s="4" t="s">
        <v>2</v>
      </c>
      <c r="E4" s="60" t="s">
        <v>3</v>
      </c>
    </row>
    <row r="5" spans="1:5" ht="1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26.25" customHeight="1">
      <c r="A6" s="2">
        <v>1</v>
      </c>
      <c r="B6" s="10" t="s">
        <v>4</v>
      </c>
      <c r="C6" s="14">
        <v>1</v>
      </c>
      <c r="D6" s="2">
        <f>D7+D10+D15</f>
        <v>15317</v>
      </c>
      <c r="E6" s="59">
        <f>D6/36</f>
        <v>425.47222222222223</v>
      </c>
    </row>
    <row r="7" spans="1:5" ht="17.25" customHeight="1">
      <c r="A7" s="11" t="s">
        <v>5</v>
      </c>
      <c r="B7" s="12" t="s">
        <v>6</v>
      </c>
      <c r="C7" s="14">
        <v>2</v>
      </c>
      <c r="D7" s="70">
        <f>D8+D9</f>
        <v>11869</v>
      </c>
      <c r="E7" s="59">
        <f aca="true" t="shared" si="0" ref="E7:E32">D7/36</f>
        <v>329.69444444444446</v>
      </c>
    </row>
    <row r="8" spans="1:5" ht="17.25" customHeight="1">
      <c r="A8" s="11" t="s">
        <v>7</v>
      </c>
      <c r="B8" s="9" t="s">
        <v>79</v>
      </c>
      <c r="C8" s="14">
        <v>3</v>
      </c>
      <c r="D8" s="70">
        <v>7747</v>
      </c>
      <c r="E8" s="59">
        <f t="shared" si="0"/>
        <v>215.19444444444446</v>
      </c>
    </row>
    <row r="9" spans="1:5" ht="17.25" customHeight="1">
      <c r="A9" s="11" t="s">
        <v>52</v>
      </c>
      <c r="B9" s="9" t="s">
        <v>80</v>
      </c>
      <c r="C9" s="30">
        <v>4</v>
      </c>
      <c r="D9" s="70">
        <v>4122</v>
      </c>
      <c r="E9" s="59">
        <f t="shared" si="0"/>
        <v>114.5</v>
      </c>
    </row>
    <row r="10" spans="1:5" ht="17.25" customHeight="1">
      <c r="A10" s="11" t="s">
        <v>9</v>
      </c>
      <c r="B10" s="12" t="s">
        <v>8</v>
      </c>
      <c r="C10" s="30">
        <v>5</v>
      </c>
      <c r="D10" s="70">
        <f>D11+D12</f>
        <v>2621</v>
      </c>
      <c r="E10" s="59">
        <f t="shared" si="0"/>
        <v>72.80555555555556</v>
      </c>
    </row>
    <row r="11" spans="1:5" ht="17.25" customHeight="1">
      <c r="A11" s="13" t="s">
        <v>10</v>
      </c>
      <c r="B11" s="12" t="s">
        <v>76</v>
      </c>
      <c r="C11" s="14">
        <v>6</v>
      </c>
      <c r="D11" s="70">
        <v>2148</v>
      </c>
      <c r="E11" s="59">
        <f t="shared" si="0"/>
        <v>59.666666666666664</v>
      </c>
    </row>
    <row r="12" spans="1:5" ht="17.25" customHeight="1">
      <c r="A12" s="13" t="s">
        <v>78</v>
      </c>
      <c r="B12" s="9" t="s">
        <v>77</v>
      </c>
      <c r="C12" s="14">
        <v>7</v>
      </c>
      <c r="D12" s="70">
        <v>473</v>
      </c>
      <c r="E12" s="59">
        <f t="shared" si="0"/>
        <v>13.13888888888889</v>
      </c>
    </row>
    <row r="13" spans="1:5" ht="17.25" customHeight="1">
      <c r="A13" s="13" t="s">
        <v>11</v>
      </c>
      <c r="B13" s="12" t="s">
        <v>12</v>
      </c>
      <c r="C13" s="14">
        <v>8</v>
      </c>
      <c r="D13" s="70"/>
      <c r="E13" s="59">
        <f t="shared" si="0"/>
        <v>0</v>
      </c>
    </row>
    <row r="14" spans="1:5" ht="17.25" customHeight="1">
      <c r="A14" s="13" t="s">
        <v>13</v>
      </c>
      <c r="B14" s="9"/>
      <c r="C14" s="30">
        <v>9</v>
      </c>
      <c r="D14" s="70"/>
      <c r="E14" s="59">
        <f t="shared" si="0"/>
        <v>0</v>
      </c>
    </row>
    <row r="15" spans="1:5" ht="34.5" customHeight="1">
      <c r="A15" s="13" t="s">
        <v>14</v>
      </c>
      <c r="B15" s="12" t="s">
        <v>15</v>
      </c>
      <c r="C15" s="30">
        <v>10</v>
      </c>
      <c r="D15" s="70">
        <f>D16+D17+D18</f>
        <v>827</v>
      </c>
      <c r="E15" s="59">
        <f t="shared" si="0"/>
        <v>22.97222222222222</v>
      </c>
    </row>
    <row r="16" spans="1:5" ht="21" customHeight="1">
      <c r="A16" s="13" t="s">
        <v>16</v>
      </c>
      <c r="B16" s="12" t="s">
        <v>76</v>
      </c>
      <c r="C16" s="14">
        <v>11</v>
      </c>
      <c r="D16" s="70">
        <v>360</v>
      </c>
      <c r="E16" s="59">
        <f t="shared" si="0"/>
        <v>10</v>
      </c>
    </row>
    <row r="17" spans="1:5" ht="21" customHeight="1">
      <c r="A17" s="13" t="s">
        <v>82</v>
      </c>
      <c r="B17" s="9" t="s">
        <v>77</v>
      </c>
      <c r="C17" s="14">
        <v>12</v>
      </c>
      <c r="D17" s="70">
        <v>79</v>
      </c>
      <c r="E17" s="59">
        <f t="shared" si="0"/>
        <v>2.1944444444444446</v>
      </c>
    </row>
    <row r="18" spans="1:5" ht="21" customHeight="1">
      <c r="A18" s="13" t="s">
        <v>83</v>
      </c>
      <c r="B18" s="9" t="s">
        <v>81</v>
      </c>
      <c r="C18" s="14">
        <v>13</v>
      </c>
      <c r="D18" s="70">
        <v>388</v>
      </c>
      <c r="E18" s="59">
        <f t="shared" si="0"/>
        <v>10.777777777777779</v>
      </c>
    </row>
    <row r="19" spans="1:5" ht="33.75" customHeight="1">
      <c r="A19" s="8" t="s">
        <v>17</v>
      </c>
      <c r="B19" s="10" t="s">
        <v>56</v>
      </c>
      <c r="C19" s="30">
        <v>14</v>
      </c>
      <c r="D19" s="2">
        <f>D20+D21</f>
        <v>1531.7</v>
      </c>
      <c r="E19" s="59">
        <f t="shared" si="0"/>
        <v>42.547222222222224</v>
      </c>
    </row>
    <row r="20" spans="1:5" ht="19.5" customHeight="1">
      <c r="A20" s="13" t="s">
        <v>18</v>
      </c>
      <c r="B20" s="12" t="s">
        <v>76</v>
      </c>
      <c r="C20" s="30">
        <v>15</v>
      </c>
      <c r="D20" s="70">
        <v>1255.49</v>
      </c>
      <c r="E20" s="59">
        <f t="shared" si="0"/>
        <v>34.874722222222225</v>
      </c>
    </row>
    <row r="21" spans="1:5" ht="19.5" customHeight="1">
      <c r="A21" s="13" t="s">
        <v>75</v>
      </c>
      <c r="B21" s="9" t="s">
        <v>77</v>
      </c>
      <c r="C21" s="14">
        <v>16</v>
      </c>
      <c r="D21" s="70">
        <v>276.21</v>
      </c>
      <c r="E21" s="59">
        <f t="shared" si="0"/>
        <v>7.672499999999999</v>
      </c>
    </row>
    <row r="22" spans="1:5" ht="31.5">
      <c r="A22" s="8" t="s">
        <v>45</v>
      </c>
      <c r="B22" s="10" t="s">
        <v>33</v>
      </c>
      <c r="C22" s="14">
        <v>17</v>
      </c>
      <c r="D22" s="2">
        <f>D23+D24</f>
        <v>1531.7</v>
      </c>
      <c r="E22" s="59">
        <f t="shared" si="0"/>
        <v>42.547222222222224</v>
      </c>
    </row>
    <row r="23" spans="1:5" ht="21" customHeight="1">
      <c r="A23" s="13" t="s">
        <v>19</v>
      </c>
      <c r="B23" s="12" t="s">
        <v>76</v>
      </c>
      <c r="C23" s="14">
        <v>18</v>
      </c>
      <c r="D23" s="70">
        <v>1255.49</v>
      </c>
      <c r="E23" s="59">
        <f t="shared" si="0"/>
        <v>34.874722222222225</v>
      </c>
    </row>
    <row r="24" spans="1:5" ht="21" customHeight="1">
      <c r="A24" s="13" t="s">
        <v>74</v>
      </c>
      <c r="B24" s="9" t="s">
        <v>77</v>
      </c>
      <c r="C24" s="30">
        <v>19</v>
      </c>
      <c r="D24" s="70">
        <v>276.21</v>
      </c>
      <c r="E24" s="59">
        <f t="shared" si="0"/>
        <v>7.672499999999999</v>
      </c>
    </row>
    <row r="25" spans="1:5" ht="21" customHeight="1">
      <c r="A25" s="8" t="s">
        <v>46</v>
      </c>
      <c r="B25" s="10" t="s">
        <v>21</v>
      </c>
      <c r="C25" s="30">
        <v>20</v>
      </c>
      <c r="D25" s="2"/>
      <c r="E25" s="59">
        <f t="shared" si="0"/>
        <v>0</v>
      </c>
    </row>
    <row r="26" spans="1:5" ht="15.75">
      <c r="A26" s="13" t="s">
        <v>22</v>
      </c>
      <c r="B26" s="9"/>
      <c r="C26" s="14">
        <v>21</v>
      </c>
      <c r="D26" s="70"/>
      <c r="E26" s="59">
        <f t="shared" si="0"/>
        <v>0</v>
      </c>
    </row>
    <row r="27" spans="1:5" ht="15.75">
      <c r="A27" s="8" t="s">
        <v>23</v>
      </c>
      <c r="B27" s="6" t="s">
        <v>24</v>
      </c>
      <c r="C27" s="14">
        <v>22</v>
      </c>
      <c r="D27" s="2"/>
      <c r="E27" s="59">
        <f t="shared" si="0"/>
        <v>0</v>
      </c>
    </row>
    <row r="28" spans="1:5" ht="15.75">
      <c r="A28" s="8" t="s">
        <v>25</v>
      </c>
      <c r="B28" s="10" t="s">
        <v>26</v>
      </c>
      <c r="C28" s="14">
        <v>23</v>
      </c>
      <c r="D28" s="2"/>
      <c r="E28" s="59">
        <f t="shared" si="0"/>
        <v>0</v>
      </c>
    </row>
    <row r="29" spans="1:5" ht="15.75">
      <c r="A29" s="7" t="s">
        <v>34</v>
      </c>
      <c r="B29" s="12" t="s">
        <v>27</v>
      </c>
      <c r="C29" s="30">
        <v>24</v>
      </c>
      <c r="D29" s="70"/>
      <c r="E29" s="59">
        <f t="shared" si="0"/>
        <v>0</v>
      </c>
    </row>
    <row r="30" spans="1:5" ht="15.75">
      <c r="A30" s="13" t="s">
        <v>35</v>
      </c>
      <c r="B30" s="9" t="s">
        <v>28</v>
      </c>
      <c r="C30" s="30">
        <v>25</v>
      </c>
      <c r="D30" s="70"/>
      <c r="E30" s="59">
        <f t="shared" si="0"/>
        <v>0</v>
      </c>
    </row>
    <row r="31" spans="1:5" ht="15.75">
      <c r="A31" s="13" t="s">
        <v>36</v>
      </c>
      <c r="B31" s="9" t="s">
        <v>29</v>
      </c>
      <c r="C31" s="14">
        <v>26</v>
      </c>
      <c r="D31" s="70"/>
      <c r="E31" s="59">
        <f t="shared" si="0"/>
        <v>0</v>
      </c>
    </row>
    <row r="32" spans="1:5" ht="36" customHeight="1">
      <c r="A32" s="15" t="s">
        <v>37</v>
      </c>
      <c r="B32" s="16" t="s">
        <v>30</v>
      </c>
      <c r="C32" s="14">
        <v>27</v>
      </c>
      <c r="D32" s="17">
        <f>D6+D19+D22</f>
        <v>18380.4</v>
      </c>
      <c r="E32" s="59">
        <f t="shared" si="0"/>
        <v>510.5666666666667</v>
      </c>
    </row>
    <row r="33" spans="1:5" ht="23.25" customHeight="1">
      <c r="A33" s="15" t="s">
        <v>38</v>
      </c>
      <c r="B33" s="16" t="s">
        <v>31</v>
      </c>
      <c r="C33" s="14">
        <v>28</v>
      </c>
      <c r="D33" s="19">
        <f>D32/60</f>
        <v>306.34000000000003</v>
      </c>
      <c r="E33" s="19">
        <f>D33/D34</f>
        <v>8.509444444444446</v>
      </c>
    </row>
    <row r="34" spans="1:5" ht="23.25" customHeight="1">
      <c r="A34" s="15" t="s">
        <v>39</v>
      </c>
      <c r="B34" s="20" t="s">
        <v>32</v>
      </c>
      <c r="C34" s="30">
        <v>29</v>
      </c>
      <c r="D34" s="21">
        <v>36</v>
      </c>
      <c r="E34" s="22">
        <v>1</v>
      </c>
    </row>
    <row r="35" spans="1:5" ht="23.25" customHeight="1">
      <c r="A35" s="15" t="s">
        <v>40</v>
      </c>
      <c r="B35" s="16" t="s">
        <v>41</v>
      </c>
      <c r="C35" s="30">
        <v>30</v>
      </c>
      <c r="D35" s="18">
        <f>D33*3</f>
        <v>919.0200000000001</v>
      </c>
      <c r="E35" s="19">
        <f>D35/D34</f>
        <v>25.528333333333336</v>
      </c>
    </row>
    <row r="36" spans="1:5" ht="23.25" customHeight="1">
      <c r="A36" s="17">
        <v>12</v>
      </c>
      <c r="B36" s="23" t="s">
        <v>42</v>
      </c>
      <c r="C36" s="14">
        <v>31</v>
      </c>
      <c r="D36" s="24">
        <f>D35*20%</f>
        <v>183.80400000000003</v>
      </c>
      <c r="E36" s="24">
        <f>E35*20%</f>
        <v>5.105666666666668</v>
      </c>
    </row>
    <row r="37" spans="1:5" ht="23.25" customHeight="1">
      <c r="A37" s="17">
        <v>13</v>
      </c>
      <c r="B37" s="16" t="s">
        <v>43</v>
      </c>
      <c r="C37" s="14">
        <v>32</v>
      </c>
      <c r="D37" s="18">
        <f>D35+D36</f>
        <v>1102.824</v>
      </c>
      <c r="E37" s="18">
        <f>E35+E36</f>
        <v>30.634000000000004</v>
      </c>
    </row>
    <row r="38" spans="1:5" ht="23.25" customHeight="1">
      <c r="A38" s="17">
        <v>14</v>
      </c>
      <c r="B38" s="16" t="s">
        <v>44</v>
      </c>
      <c r="C38" s="14">
        <v>33</v>
      </c>
      <c r="D38" s="18">
        <f>D37/3</f>
        <v>367.608</v>
      </c>
      <c r="E38" s="18">
        <f>E37/3</f>
        <v>10.211333333333334</v>
      </c>
    </row>
    <row r="40" spans="2:5" ht="15.75">
      <c r="B40" s="28" t="s">
        <v>48</v>
      </c>
      <c r="C40" s="29"/>
      <c r="D40" s="29"/>
      <c r="E40" s="29" t="s">
        <v>53</v>
      </c>
    </row>
    <row r="41" spans="2:5" ht="15.75">
      <c r="B41" s="29"/>
      <c r="C41" s="29"/>
      <c r="D41" s="29"/>
      <c r="E41" s="29"/>
    </row>
    <row r="42" spans="2:5" ht="15.75">
      <c r="B42" s="28" t="s">
        <v>49</v>
      </c>
      <c r="C42" s="29"/>
      <c r="D42" s="29"/>
      <c r="E42" s="29" t="s">
        <v>54</v>
      </c>
    </row>
    <row r="43" spans="2:5" ht="15.75">
      <c r="B43" s="29"/>
      <c r="C43" s="29"/>
      <c r="D43" s="29"/>
      <c r="E43" s="29"/>
    </row>
    <row r="44" spans="2:5" ht="15.75">
      <c r="B44" s="29" t="s">
        <v>50</v>
      </c>
      <c r="C44" s="29"/>
      <c r="D44" s="29"/>
      <c r="E44" s="29" t="s">
        <v>55</v>
      </c>
    </row>
  </sheetData>
  <sheetProtection/>
  <mergeCells count="5">
    <mergeCell ref="A2:E2"/>
    <mergeCell ref="A3:A4"/>
    <mergeCell ref="B3:B4"/>
    <mergeCell ref="C3:C4"/>
    <mergeCell ref="D3:E3"/>
  </mergeCells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25">
      <selection activeCell="A1" sqref="A1:E44"/>
    </sheetView>
  </sheetViews>
  <sheetFormatPr defaultColWidth="9.140625" defaultRowHeight="15"/>
  <cols>
    <col min="1" max="1" width="7.00390625" style="0" customWidth="1"/>
    <col min="2" max="2" width="57.8515625" style="0" customWidth="1"/>
    <col min="3" max="3" width="8.00390625" style="0" customWidth="1"/>
    <col min="4" max="4" width="23.28125" style="0" customWidth="1"/>
    <col min="5" max="5" width="21.8515625" style="0" customWidth="1"/>
  </cols>
  <sheetData>
    <row r="1" spans="1:5" ht="15">
      <c r="A1" s="31"/>
      <c r="B1" s="31"/>
      <c r="C1" s="31"/>
      <c r="D1" s="31"/>
      <c r="E1" s="58" t="s">
        <v>72</v>
      </c>
    </row>
    <row r="2" spans="1:5" ht="57" customHeight="1">
      <c r="A2" s="77" t="s">
        <v>73</v>
      </c>
      <c r="B2" s="77"/>
      <c r="C2" s="77"/>
      <c r="D2" s="77"/>
      <c r="E2" s="77"/>
    </row>
    <row r="3" spans="1:5" ht="15.75">
      <c r="A3" s="78" t="s">
        <v>0</v>
      </c>
      <c r="B3" s="78" t="s">
        <v>47</v>
      </c>
      <c r="C3" s="79" t="s">
        <v>20</v>
      </c>
      <c r="D3" s="80" t="s">
        <v>1</v>
      </c>
      <c r="E3" s="81"/>
    </row>
    <row r="4" spans="1:5" ht="15.75">
      <c r="A4" s="78"/>
      <c r="B4" s="78"/>
      <c r="C4" s="79"/>
      <c r="D4" s="32" t="s">
        <v>2</v>
      </c>
      <c r="E4" s="62" t="s">
        <v>3</v>
      </c>
    </row>
    <row r="5" spans="1:5" ht="15">
      <c r="A5" s="34">
        <v>1</v>
      </c>
      <c r="B5" s="34">
        <v>2</v>
      </c>
      <c r="C5" s="35">
        <v>3</v>
      </c>
      <c r="D5" s="35">
        <v>4</v>
      </c>
      <c r="E5" s="35">
        <v>5</v>
      </c>
    </row>
    <row r="6" spans="1:5" ht="33" customHeight="1">
      <c r="A6" s="36">
        <v>1</v>
      </c>
      <c r="B6" s="37" t="s">
        <v>4</v>
      </c>
      <c r="C6" s="30">
        <v>1</v>
      </c>
      <c r="D6" s="36">
        <f>D7+D10+D15</f>
        <v>15584</v>
      </c>
      <c r="E6" s="63">
        <f>D6/54</f>
        <v>288.5925925925926</v>
      </c>
    </row>
    <row r="7" spans="1:5" ht="21" customHeight="1">
      <c r="A7" s="38" t="s">
        <v>5</v>
      </c>
      <c r="B7" s="39" t="s">
        <v>6</v>
      </c>
      <c r="C7" s="30">
        <v>2</v>
      </c>
      <c r="D7" s="71">
        <f>D8+D9</f>
        <v>12021</v>
      </c>
      <c r="E7" s="63">
        <f aca="true" t="shared" si="0" ref="E7:E32">D7/54</f>
        <v>222.61111111111111</v>
      </c>
    </row>
    <row r="8" spans="1:5" ht="21" customHeight="1">
      <c r="A8" s="38" t="s">
        <v>7</v>
      </c>
      <c r="B8" s="9" t="s">
        <v>79</v>
      </c>
      <c r="C8" s="30">
        <v>3</v>
      </c>
      <c r="D8" s="71">
        <v>7747</v>
      </c>
      <c r="E8" s="63">
        <f t="shared" si="0"/>
        <v>143.46296296296296</v>
      </c>
    </row>
    <row r="9" spans="1:5" ht="21" customHeight="1">
      <c r="A9" s="38" t="s">
        <v>52</v>
      </c>
      <c r="B9" s="9" t="s">
        <v>80</v>
      </c>
      <c r="C9" s="30">
        <v>4</v>
      </c>
      <c r="D9" s="71">
        <v>4274</v>
      </c>
      <c r="E9" s="63">
        <f t="shared" si="0"/>
        <v>79.14814814814815</v>
      </c>
    </row>
    <row r="10" spans="1:5" ht="21" customHeight="1">
      <c r="A10" s="38" t="s">
        <v>9</v>
      </c>
      <c r="B10" s="39" t="s">
        <v>8</v>
      </c>
      <c r="C10" s="30">
        <v>5</v>
      </c>
      <c r="D10" s="71">
        <f>D11+D12</f>
        <v>2710</v>
      </c>
      <c r="E10" s="63">
        <f t="shared" si="0"/>
        <v>50.18518518518518</v>
      </c>
    </row>
    <row r="11" spans="1:5" ht="21" customHeight="1">
      <c r="A11" s="42" t="s">
        <v>10</v>
      </c>
      <c r="B11" s="12" t="s">
        <v>76</v>
      </c>
      <c r="C11" s="30">
        <v>6</v>
      </c>
      <c r="D11" s="71">
        <v>2221</v>
      </c>
      <c r="E11" s="63">
        <f t="shared" si="0"/>
        <v>41.129629629629626</v>
      </c>
    </row>
    <row r="12" spans="1:5" ht="21" customHeight="1">
      <c r="A12" s="42" t="s">
        <v>78</v>
      </c>
      <c r="B12" s="9" t="s">
        <v>77</v>
      </c>
      <c r="C12" s="30">
        <v>7</v>
      </c>
      <c r="D12" s="71">
        <v>489</v>
      </c>
      <c r="E12" s="63">
        <f t="shared" si="0"/>
        <v>9.055555555555555</v>
      </c>
    </row>
    <row r="13" spans="1:5" ht="21" customHeight="1">
      <c r="A13" s="42" t="s">
        <v>11</v>
      </c>
      <c r="B13" s="39" t="s">
        <v>12</v>
      </c>
      <c r="C13" s="30">
        <v>8</v>
      </c>
      <c r="D13" s="71"/>
      <c r="E13" s="63">
        <f t="shared" si="0"/>
        <v>0</v>
      </c>
    </row>
    <row r="14" spans="1:5" ht="21" customHeight="1">
      <c r="A14" s="42" t="s">
        <v>13</v>
      </c>
      <c r="B14" s="41"/>
      <c r="C14" s="30">
        <v>9</v>
      </c>
      <c r="D14" s="71"/>
      <c r="E14" s="63">
        <f t="shared" si="0"/>
        <v>0</v>
      </c>
    </row>
    <row r="15" spans="1:5" ht="29.25" customHeight="1">
      <c r="A15" s="42" t="s">
        <v>14</v>
      </c>
      <c r="B15" s="39" t="s">
        <v>15</v>
      </c>
      <c r="C15" s="30">
        <v>10</v>
      </c>
      <c r="D15" s="71">
        <v>853</v>
      </c>
      <c r="E15" s="63">
        <f t="shared" si="0"/>
        <v>15.796296296296296</v>
      </c>
    </row>
    <row r="16" spans="1:5" ht="21" customHeight="1">
      <c r="A16" s="13" t="s">
        <v>16</v>
      </c>
      <c r="B16" s="12" t="s">
        <v>76</v>
      </c>
      <c r="C16" s="30">
        <v>11</v>
      </c>
      <c r="D16" s="71">
        <v>375</v>
      </c>
      <c r="E16" s="63">
        <f t="shared" si="0"/>
        <v>6.944444444444445</v>
      </c>
    </row>
    <row r="17" spans="1:5" ht="21" customHeight="1">
      <c r="A17" s="13" t="s">
        <v>82</v>
      </c>
      <c r="B17" s="9" t="s">
        <v>77</v>
      </c>
      <c r="C17" s="30">
        <v>12</v>
      </c>
      <c r="D17" s="71">
        <v>85</v>
      </c>
      <c r="E17" s="63">
        <f t="shared" si="0"/>
        <v>1.5740740740740742</v>
      </c>
    </row>
    <row r="18" spans="1:5" ht="21" customHeight="1">
      <c r="A18" s="13" t="s">
        <v>83</v>
      </c>
      <c r="B18" s="9" t="s">
        <v>81</v>
      </c>
      <c r="C18" s="30">
        <v>13</v>
      </c>
      <c r="D18" s="71">
        <v>393</v>
      </c>
      <c r="E18" s="63">
        <f t="shared" si="0"/>
        <v>7.277777777777778</v>
      </c>
    </row>
    <row r="19" spans="1:5" ht="31.5">
      <c r="A19" s="43" t="s">
        <v>17</v>
      </c>
      <c r="B19" s="37" t="s">
        <v>56</v>
      </c>
      <c r="C19" s="30">
        <v>14</v>
      </c>
      <c r="D19" s="36">
        <f>D20+D21</f>
        <v>1558.4</v>
      </c>
      <c r="E19" s="63">
        <f t="shared" si="0"/>
        <v>28.85925925925926</v>
      </c>
    </row>
    <row r="20" spans="1:5" ht="18.75" customHeight="1">
      <c r="A20" s="13" t="s">
        <v>18</v>
      </c>
      <c r="B20" s="12" t="s">
        <v>76</v>
      </c>
      <c r="C20" s="30">
        <v>15</v>
      </c>
      <c r="D20" s="36">
        <v>1277.38</v>
      </c>
      <c r="E20" s="63">
        <f t="shared" si="0"/>
        <v>23.655185185185186</v>
      </c>
    </row>
    <row r="21" spans="1:5" ht="18.75" customHeight="1">
      <c r="A21" s="13" t="s">
        <v>75</v>
      </c>
      <c r="B21" s="9" t="s">
        <v>77</v>
      </c>
      <c r="C21" s="30">
        <v>16</v>
      </c>
      <c r="D21" s="71">
        <v>281.02</v>
      </c>
      <c r="E21" s="63">
        <f t="shared" si="0"/>
        <v>5.204074074074073</v>
      </c>
    </row>
    <row r="22" spans="1:5" ht="31.5">
      <c r="A22" s="43" t="s">
        <v>45</v>
      </c>
      <c r="B22" s="37" t="s">
        <v>33</v>
      </c>
      <c r="C22" s="30">
        <v>17</v>
      </c>
      <c r="D22" s="36">
        <v>1558.4</v>
      </c>
      <c r="E22" s="63">
        <f t="shared" si="0"/>
        <v>28.85925925925926</v>
      </c>
    </row>
    <row r="23" spans="1:5" ht="20.25" customHeight="1">
      <c r="A23" s="13" t="s">
        <v>19</v>
      </c>
      <c r="B23" s="12" t="s">
        <v>76</v>
      </c>
      <c r="C23" s="30">
        <v>18</v>
      </c>
      <c r="D23" s="36">
        <v>1277.38</v>
      </c>
      <c r="E23" s="63">
        <f t="shared" si="0"/>
        <v>23.655185185185186</v>
      </c>
    </row>
    <row r="24" spans="1:5" ht="20.25" customHeight="1">
      <c r="A24" s="13" t="s">
        <v>74</v>
      </c>
      <c r="B24" s="9" t="s">
        <v>77</v>
      </c>
      <c r="C24" s="30">
        <v>19</v>
      </c>
      <c r="D24" s="71">
        <v>281.02</v>
      </c>
      <c r="E24" s="63">
        <f t="shared" si="0"/>
        <v>5.204074074074073</v>
      </c>
    </row>
    <row r="25" spans="1:5" ht="15.75">
      <c r="A25" s="43" t="s">
        <v>46</v>
      </c>
      <c r="B25" s="37" t="s">
        <v>21</v>
      </c>
      <c r="C25" s="30">
        <v>20</v>
      </c>
      <c r="D25" s="36"/>
      <c r="E25" s="63">
        <f t="shared" si="0"/>
        <v>0</v>
      </c>
    </row>
    <row r="26" spans="1:5" ht="15.75">
      <c r="A26" s="42" t="s">
        <v>22</v>
      </c>
      <c r="B26" s="41"/>
      <c r="C26" s="30">
        <v>21</v>
      </c>
      <c r="D26" s="71"/>
      <c r="E26" s="63">
        <f t="shared" si="0"/>
        <v>0</v>
      </c>
    </row>
    <row r="27" spans="1:5" ht="15.75">
      <c r="A27" s="43" t="s">
        <v>23</v>
      </c>
      <c r="B27" s="44" t="s">
        <v>24</v>
      </c>
      <c r="C27" s="30">
        <v>22</v>
      </c>
      <c r="D27" s="36"/>
      <c r="E27" s="63">
        <f t="shared" si="0"/>
        <v>0</v>
      </c>
    </row>
    <row r="28" spans="1:5" ht="15.75">
      <c r="A28" s="43" t="s">
        <v>25</v>
      </c>
      <c r="B28" s="37" t="s">
        <v>26</v>
      </c>
      <c r="C28" s="30">
        <v>23</v>
      </c>
      <c r="D28" s="36"/>
      <c r="E28" s="63">
        <f t="shared" si="0"/>
        <v>0</v>
      </c>
    </row>
    <row r="29" spans="1:5" ht="21" customHeight="1">
      <c r="A29" s="45" t="s">
        <v>34</v>
      </c>
      <c r="B29" s="39" t="s">
        <v>27</v>
      </c>
      <c r="C29" s="30">
        <v>24</v>
      </c>
      <c r="D29" s="71"/>
      <c r="E29" s="63">
        <f t="shared" si="0"/>
        <v>0</v>
      </c>
    </row>
    <row r="30" spans="1:5" ht="21" customHeight="1">
      <c r="A30" s="42" t="s">
        <v>35</v>
      </c>
      <c r="B30" s="41" t="s">
        <v>28</v>
      </c>
      <c r="C30" s="30">
        <v>25</v>
      </c>
      <c r="D30" s="71"/>
      <c r="E30" s="63">
        <f t="shared" si="0"/>
        <v>0</v>
      </c>
    </row>
    <row r="31" spans="1:5" ht="21" customHeight="1">
      <c r="A31" s="42" t="s">
        <v>36</v>
      </c>
      <c r="B31" s="41" t="s">
        <v>29</v>
      </c>
      <c r="C31" s="30">
        <v>26</v>
      </c>
      <c r="D31" s="71"/>
      <c r="E31" s="63">
        <f t="shared" si="0"/>
        <v>0</v>
      </c>
    </row>
    <row r="32" spans="1:5" ht="31.5">
      <c r="A32" s="46" t="s">
        <v>37</v>
      </c>
      <c r="B32" s="47" t="s">
        <v>30</v>
      </c>
      <c r="C32" s="30">
        <v>27</v>
      </c>
      <c r="D32" s="48">
        <f>D6+D19+D22</f>
        <v>18700.800000000003</v>
      </c>
      <c r="E32" s="63">
        <f t="shared" si="0"/>
        <v>346.3111111111112</v>
      </c>
    </row>
    <row r="33" spans="1:5" ht="27" customHeight="1">
      <c r="A33" s="46" t="s">
        <v>38</v>
      </c>
      <c r="B33" s="47" t="s">
        <v>31</v>
      </c>
      <c r="C33" s="30">
        <v>28</v>
      </c>
      <c r="D33" s="50">
        <f>D32/60</f>
        <v>311.68000000000006</v>
      </c>
      <c r="E33" s="63">
        <f>D33/D34</f>
        <v>5.771851851851853</v>
      </c>
    </row>
    <row r="34" spans="1:5" ht="27" customHeight="1">
      <c r="A34" s="46" t="s">
        <v>39</v>
      </c>
      <c r="B34" s="51" t="s">
        <v>32</v>
      </c>
      <c r="C34" s="30">
        <v>29</v>
      </c>
      <c r="D34" s="52">
        <v>54</v>
      </c>
      <c r="E34" s="63">
        <f>D34/72</f>
        <v>0.75</v>
      </c>
    </row>
    <row r="35" spans="1:5" ht="27" customHeight="1">
      <c r="A35" s="46" t="s">
        <v>40</v>
      </c>
      <c r="B35" s="47" t="s">
        <v>41</v>
      </c>
      <c r="C35" s="30">
        <v>30</v>
      </c>
      <c r="D35" s="49">
        <f>D33*3</f>
        <v>935.0400000000002</v>
      </c>
      <c r="E35" s="63">
        <f>E33*3</f>
        <v>17.31555555555556</v>
      </c>
    </row>
    <row r="36" spans="1:5" ht="27" customHeight="1">
      <c r="A36" s="48">
        <v>12</v>
      </c>
      <c r="B36" s="53" t="s">
        <v>42</v>
      </c>
      <c r="C36" s="30">
        <v>31</v>
      </c>
      <c r="D36" s="54">
        <f>D35*20%</f>
        <v>187.00800000000004</v>
      </c>
      <c r="E36" s="63">
        <f>E35*20%</f>
        <v>3.463111111111112</v>
      </c>
    </row>
    <row r="37" spans="1:5" ht="27" customHeight="1">
      <c r="A37" s="48">
        <v>13</v>
      </c>
      <c r="B37" s="47" t="s">
        <v>43</v>
      </c>
      <c r="C37" s="30">
        <v>32</v>
      </c>
      <c r="D37" s="49">
        <f>D35+D36</f>
        <v>1122.0480000000002</v>
      </c>
      <c r="E37" s="63">
        <f>E35+E36</f>
        <v>20.77866666666667</v>
      </c>
    </row>
    <row r="38" spans="1:5" ht="27" customHeight="1">
      <c r="A38" s="48">
        <v>14</v>
      </c>
      <c r="B38" s="47" t="s">
        <v>44</v>
      </c>
      <c r="C38" s="30">
        <v>33</v>
      </c>
      <c r="D38" s="49">
        <f>D37/3</f>
        <v>374.0160000000001</v>
      </c>
      <c r="E38" s="63">
        <f>E37/3</f>
        <v>6.926222222222223</v>
      </c>
    </row>
    <row r="39" spans="1:5" ht="15">
      <c r="A39" s="55"/>
      <c r="B39" s="55"/>
      <c r="C39" s="55"/>
      <c r="D39" s="55"/>
      <c r="E39" s="55"/>
    </row>
    <row r="40" spans="1:5" ht="15.75">
      <c r="A40" s="55"/>
      <c r="B40" s="56" t="s">
        <v>48</v>
      </c>
      <c r="C40" s="57"/>
      <c r="D40" s="57"/>
      <c r="E40" s="57" t="s">
        <v>53</v>
      </c>
    </row>
    <row r="41" spans="1:5" ht="15.75">
      <c r="A41" s="55"/>
      <c r="B41" s="57"/>
      <c r="C41" s="57"/>
      <c r="D41" s="57"/>
      <c r="E41" s="57"/>
    </row>
    <row r="42" spans="1:5" ht="15.75">
      <c r="A42" s="55"/>
      <c r="B42" s="56" t="s">
        <v>49</v>
      </c>
      <c r="C42" s="57"/>
      <c r="D42" s="57"/>
      <c r="E42" s="57" t="s">
        <v>54</v>
      </c>
    </row>
    <row r="43" spans="1:5" ht="15.75">
      <c r="A43" s="55"/>
      <c r="B43" s="57"/>
      <c r="C43" s="57"/>
      <c r="D43" s="57"/>
      <c r="E43" s="57"/>
    </row>
    <row r="44" spans="1:5" ht="15.75">
      <c r="A44" s="55"/>
      <c r="B44" s="57" t="s">
        <v>50</v>
      </c>
      <c r="C44" s="57"/>
      <c r="D44" s="57"/>
      <c r="E44" s="57" t="s">
        <v>55</v>
      </c>
    </row>
  </sheetData>
  <sheetProtection/>
  <mergeCells count="5">
    <mergeCell ref="A2:E2"/>
    <mergeCell ref="A3:A4"/>
    <mergeCell ref="B3:B4"/>
    <mergeCell ref="C3:C4"/>
    <mergeCell ref="D3:E3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2020-06-26T07:51:35Z</cp:lastPrinted>
  <dcterms:created xsi:type="dcterms:W3CDTF">2018-09-18T08:41:53Z</dcterms:created>
  <dcterms:modified xsi:type="dcterms:W3CDTF">2020-07-02T10:07:45Z</dcterms:modified>
  <cp:category/>
  <cp:version/>
  <cp:contentType/>
  <cp:contentStatus/>
</cp:coreProperties>
</file>